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81"/>
  </bookViews>
  <sheets>
    <sheet name="1-收支预算总表" sheetId="2" r:id="rId1"/>
    <sheet name="2-收入预算表" sheetId="3" r:id="rId2"/>
    <sheet name="主3-支出预算表" sheetId="4" r:id="rId3"/>
    <sheet name="主4-财政拨款收支预算总表" sheetId="5" r:id="rId4"/>
    <sheet name="5-一般公共预算支出表" sheetId="22" r:id="rId5"/>
    <sheet name="6-一般公共预算基本支出表" sheetId="9" r:id="rId6"/>
    <sheet name="7-政府性基金预算支出表" sheetId="16" r:id="rId7"/>
    <sheet name="8-国有资本经营预算支出表" sheetId="17" r:id="rId8"/>
    <sheet name="9-财政拨款预算“三公”经费支出表" sheetId="10" r:id="rId9"/>
    <sheet name="10-绩效目标表" sheetId="23" r:id="rId10"/>
  </sheets>
  <definedNames>
    <definedName name="_xlnm.Print_Titles" localSheetId="1">'2-收入预算表'!$1:$5</definedName>
    <definedName name="_xlnm.Print_Titles" localSheetId="2">'主3-支出预算表'!#REF!</definedName>
    <definedName name="_xlnm.Print_Titles" localSheetId="5">'6-一般公共预算基本支出表'!$1:$5</definedName>
    <definedName name="_xlnm.Print_Titles" localSheetId="8">'9-财政拨款预算“三公”经费支出表'!#REF!</definedName>
    <definedName name="_xlnm.Print_Titles" localSheetId="6">'7-政府性基金预算支出表'!$1:$6</definedName>
    <definedName name="_xlnm.Print_Titles" localSheetId="7">'8-国有资本经营预算支出表'!$1:$5</definedName>
    <definedName name="_xlnm.Print_Area" localSheetId="9">'10-绩效目标表'!$A$1:$G$59</definedName>
    <definedName name="_xlnm.Print_Titles" localSheetId="9">'10-绩效目标表'!$52:$52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<sst xmlns="http://schemas.openxmlformats.org/spreadsheetml/2006/main" count="426" uniqueCount="243">
  <si>
    <t>单位公开表1</t>
  </si>
  <si>
    <t>收支预算总表</t>
  </si>
  <si>
    <t>单位：万元</t>
  </si>
  <si>
    <t>收      入</t>
  </si>
  <si>
    <t>支     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</si>
  <si>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</si>
  <si>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</si>
  <si>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</si>
  <si>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</si>
  <si>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</si>
  <si>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</si>
  <si>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</si>
  <si>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</si>
  <si>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四、事业收入</t>
  </si>
  <si>
    <t xml:space="preserve">    其中：财政专户管理资金</t>
  </si>
  <si>
    <t>五、上级补助收入</t>
  </si>
  <si>
    <t>六、附属单位上缴收入</t>
  </si>
  <si>
    <t>七、事业单位经营收入</t>
  </si>
  <si>
    <t>八、其他收入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</si>
  <si>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</si>
  <si>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</si>
  <si>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</si>
  <si>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</si>
  <si>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</si>
  <si>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t>收    入    总    计</t>
  </si>
  <si>
    <t>支    出    总    计</t>
  </si>
  <si>
    <t>单位公开表2</t>
  </si>
  <si>
    <t>收入预算总表</t>
  </si>
  <si>
    <t>合计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</si>
  <si>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</si>
  <si>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</si>
  <si>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</si>
  <si>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</si>
  <si>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</si>
  <si>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上级补助收入</t>
  </si>
  <si>
    <t>附属单位上缴收入</t>
  </si>
  <si>
    <t>其他收入</t>
  </si>
  <si>
    <t>金额</t>
  </si>
  <si>
    <t>其中：教育收费</t>
  </si>
  <si>
    <t>单位公开表3</t>
  </si>
  <si>
    <t>部门支出总表</t>
  </si>
  <si>
    <t>科目编码</t>
  </si>
  <si>
    <t>科目名称</t>
  </si>
  <si>
    <t>基本支出</t>
  </si>
  <si>
    <t>项目支出</t>
  </si>
  <si>
    <t>上缴上级支出</t>
  </si>
  <si>
    <t>事业单位经营支出</t>
  </si>
  <si>
    <t>对附属单位补助支出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</si>
  <si>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</si>
  <si>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</si>
  <si>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</si>
  <si>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</si>
  <si>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</si>
  <si>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</si>
  <si>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</si>
  <si>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</si>
  <si>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</si>
  <si>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</si>
  <si>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</si>
  <si>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</si>
  <si>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21002</t>
  </si>
  <si>
    <t xml:space="preserve">  公立医院</t>
  </si>
  <si>
    <t xml:space="preserve">    2100202</t>
  </si>
  <si>
    <t xml:space="preserve">    中医（民族）医院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</si>
  <si>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</si>
  <si>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</si>
  <si>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</si>
  <si>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</si>
  <si>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</si>
  <si>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</si>
  <si>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 xml:space="preserve">    2210202</t>
  </si>
  <si>
    <t xml:space="preserve">    提租补贴</t>
  </si>
  <si>
    <t xml:space="preserve">    2210203</t>
  </si>
  <si>
    <t xml:space="preserve">    购房补贴</t>
  </si>
  <si>
    <t>合        计</t>
  </si>
  <si>
    <t>单位公开表4</t>
  </si>
  <si>
    <t>财政拨款收支预算总表</t>
  </si>
  <si>
    <t>支      出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</si>
  <si>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</si>
  <si>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</si>
  <si>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</si>
  <si>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</si>
  <si>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</si>
  <si>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</si>
  <si>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</si>
  <si>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</si>
  <si>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</si>
  <si>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>二、结转下年</t>
  </si>
  <si>
    <t>收  入  总  计</t>
  </si>
  <si>
    <t>支  出  总  计</t>
  </si>
  <si>
    <t>单位公开表5</t>
  </si>
  <si>
    <t>一般公共预算支出表</t>
  </si>
  <si>
    <t>填报单位：北京中医药大学东方医院</t>
  </si>
  <si>
    <t>功能分类科目</t>
  </si>
  <si>
    <t>2025年执行数</t>
  </si>
  <si>
    <t>2026年预算数</t>
  </si>
  <si>
    <t>2026年预算数比
2025年执行数</t>
  </si>
  <si>
    <t>2026年预算数比
2025年执行数
（扣除中央基建投资）</t>
  </si>
  <si>
    <t>执行数</t>
  </si>
  <si>
    <t>扣除中央基建投资后执行数</t>
  </si>
  <si>
    <t>年初预算数</t>
  </si>
  <si>
    <t>扣除中央基建投资后预算数</t>
  </si>
  <si>
    <t>增减额</t>
  </si>
  <si>
    <t>增减(%)</t>
  </si>
  <si>
    <t>小计</t>
  </si>
  <si>
    <t>13=10-8</t>
  </si>
  <si>
    <t>14=13/8</t>
  </si>
  <si>
    <t>行政事业单位养老支出</t>
  </si>
  <si>
    <t>事业单位离退休</t>
  </si>
  <si>
    <t>机关事业单位基本养老保险缴费支出</t>
  </si>
  <si>
    <t>机关事业单位职业年金缴费支出</t>
  </si>
  <si>
    <t>公立医院</t>
  </si>
  <si>
    <t>中医(民族)医院</t>
  </si>
  <si>
    <t>住房改革支出</t>
  </si>
  <si>
    <t>住房公积金</t>
  </si>
  <si>
    <t>提租补贴</t>
  </si>
  <si>
    <t>购房补贴</t>
  </si>
  <si>
    <t>合  计</t>
  </si>
  <si>
    <t>单位公开表6</t>
  </si>
  <si>
    <t>一般公共预算基本支出表</t>
  </si>
  <si>
    <t>部门预算支出经济分类科目</t>
  </si>
  <si>
    <t>2026年一般公共预算拨款基本支出</t>
  </si>
  <si>
    <t>科目代码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</si>
  <si>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</si>
  <si>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</si>
  <si>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</si>
  <si>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</si>
  <si>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</si>
  <si>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</si>
  <si>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</si>
  <si>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</si>
  <si>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</si>
  <si>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</si>
  <si>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</si>
  <si>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</si>
  <si>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30113</t>
  </si>
  <si>
    <t>302</t>
  </si>
  <si>
    <t>商品和服务支出</t>
  </si>
  <si>
    <t>30209</t>
  </si>
  <si>
    <t>物业管理费</t>
  </si>
  <si>
    <t>303</t>
  </si>
  <si>
    <t>对个人和家庭的补助</t>
  </si>
  <si>
    <t>30302</t>
  </si>
  <si>
    <t>退休费</t>
  </si>
  <si>
    <t>单位公开表7</t>
  </si>
  <si>
    <t>政府性基金预算支出表</t>
  </si>
  <si>
    <t>单位:万元</t>
  </si>
  <si>
    <t>2026年政府性基金预算支出</t>
  </si>
  <si>
    <r>
      <rPr>
        <sz val="10"/>
        <rFont val="宋体"/>
        <charset val="134"/>
      </rPr>
      <t>注：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年北京中医药大学东方医院无政府性基金预算支出</t>
    </r>
  </si>
  <si>
    <t>单位公开表8</t>
  </si>
  <si>
    <t>国有资本经营预算支出表</t>
  </si>
  <si>
    <t>2025年国有资本经营预算支出</t>
  </si>
  <si>
    <t>本年财政拨款</t>
  </si>
  <si>
    <t>财政拨款结转资金</t>
  </si>
  <si>
    <r>
      <rPr>
        <sz val="10"/>
        <rFont val="宋体"/>
        <charset val="134"/>
      </rPr>
      <t>注：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年北京中医药大学东方医院无国有资本经营预算支出</t>
    </r>
  </si>
  <si>
    <t>单位公开表9</t>
  </si>
  <si>
    <t>财政拨款预算“三公”经费支出表</t>
  </si>
  <si>
    <t>因公出国（境）费</t>
  </si>
  <si>
    <t>公务用车购置及运行费</t>
  </si>
  <si>
    <t>公务接待费</t>
  </si>
  <si>
    <t>公务用车
购置费</t>
  </si>
  <si>
    <t>公务用车
运行费</t>
  </si>
  <si>
    <r>
      <rPr>
        <sz val="10"/>
        <rFont val="宋体"/>
        <charset val="134"/>
      </rPr>
      <t>注：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年北京中医药大学东方医院无财政拨款预算“三公”经费支出</t>
    </r>
  </si>
  <si>
    <r>
      <rPr>
        <sz val="9"/>
        <rFont val="宋体"/>
        <charset val="134"/>
      </rPr>
      <t>单位公开表</t>
    </r>
    <r>
      <rPr>
        <sz val="9"/>
        <rFont val="Calibri"/>
        <charset val="134"/>
      </rPr>
      <t>10</t>
    </r>
  </si>
  <si>
    <t>诊疗环境改造项目绩效目标表</t>
  </si>
  <si>
    <t>（2026年度）</t>
  </si>
  <si>
    <t>项目名称</t>
  </si>
  <si>
    <t>诊疗环境改造项目</t>
  </si>
  <si>
    <t>主管部门及代码</t>
  </si>
  <si>
    <t>[160]国家中医药管理局</t>
  </si>
  <si>
    <t>实施单位</t>
  </si>
  <si>
    <t>北京中医药大学东方医院</t>
  </si>
  <si>
    <t>项目资金
（万元）</t>
  </si>
  <si>
    <t>年度资金总额：</t>
  </si>
  <si>
    <t>执行率
分值
（10）</t>
  </si>
  <si>
    <t>其中：财政拨款</t>
  </si>
  <si>
    <t>其他资金</t>
  </si>
  <si>
    <t>年
度
总
体
目
标</t>
  </si>
  <si>
    <t>1.完成无负压供水设备更新，保障住院患者基本生活用水，保证用水点位水压流量达标。
2.完成7部电梯更新，保障特种设备运行安全，患者出行无障碍，降低故障率。
3.完成南楼F4-F5层VRV空调系统更新，提升室内温湿度达标率，提升患者就医体验。</t>
  </si>
  <si>
    <t>绩
效
指
标</t>
  </si>
  <si>
    <t>一级指标</t>
  </si>
  <si>
    <t>二级指标</t>
  </si>
  <si>
    <t>三级指标</t>
  </si>
  <si>
    <t>指标值</t>
  </si>
  <si>
    <t>分值
（90）</t>
  </si>
  <si>
    <t>成本指标</t>
  </si>
  <si>
    <t>经济成本指标</t>
  </si>
  <si>
    <t>无负压供水设备单台(套)成本</t>
  </si>
  <si>
    <t>≤198.00万元</t>
  </si>
  <si>
    <t>20</t>
  </si>
  <si>
    <t>产出指标</t>
  </si>
  <si>
    <t>数量指标</t>
  </si>
  <si>
    <t>购置设备数量</t>
  </si>
  <si>
    <t>≥10套（台）</t>
  </si>
  <si>
    <t>10</t>
  </si>
  <si>
    <t>质量指标</t>
  </si>
  <si>
    <t>验收合格率</t>
  </si>
  <si>
    <t>100%</t>
  </si>
  <si>
    <t>用水点位水压流量达标率</t>
  </si>
  <si>
    <t>≥90%</t>
  </si>
  <si>
    <t>时效指标</t>
  </si>
  <si>
    <t>设备购置完成时间</t>
  </si>
  <si>
    <t>2026年11月30日前</t>
  </si>
  <si>
    <t>5</t>
  </si>
  <si>
    <t>设备安装完成时间</t>
  </si>
  <si>
    <t>2026年12月31日前</t>
  </si>
  <si>
    <t>效益指标</t>
  </si>
  <si>
    <t>社会效益指标</t>
  </si>
  <si>
    <t>就医环境得到改善</t>
  </si>
  <si>
    <t>优（生活用水、空调、电梯平稳运行）</t>
  </si>
  <si>
    <t>满意度
指标</t>
  </si>
  <si>
    <t>服务对象
满意度指标</t>
  </si>
  <si>
    <t>患者满意度</t>
  </si>
  <si>
    <t>医务人员满意度</t>
  </si>
  <si>
    <t>诊疗能力提升项目绩效目标表</t>
  </si>
  <si>
    <t>诊疗能力提升项目</t>
  </si>
  <si>
    <t>2026年度目标，组建的东方医院慢病诊疗体系，强化呼吸热病科、心血管科、脑病科、肿瘤科、治未病科等专科科室优势慢性病种诊疗能力。增强康复科业务能力，扩大业务范围，与重点专科科室形成联动。
1.引进前沿慢病及康复诊疗设备，完善专科优势慢性病种从诊疗到康复的临床路径，建立慢病管理优势化的多学科联合中医康复中心。
2.强化科室人才培养，提升医院在康复、慢性病、疑难病领域的诊疗能力。
3.更新现有老旧落后设备，提升医疗效率和疗效，实现患者与工作人员满意度提升提升。</t>
  </si>
  <si>
    <t>脑健康和认知障碍数字化医疗平台（套成本指标）</t>
  </si>
  <si>
    <t>≤170.00万元</t>
  </si>
  <si>
    <t>新增专用设备数</t>
  </si>
  <si>
    <t>≥13套</t>
  </si>
  <si>
    <t>设备启用率</t>
  </si>
  <si>
    <t>设备购置完成时效</t>
  </si>
  <si>
    <t>设备安装完成时效</t>
  </si>
  <si>
    <t>专科临床路径优化个数</t>
  </si>
  <si>
    <t>≥3个</t>
  </si>
  <si>
    <t>专科门诊量年均提升</t>
  </si>
  <si>
    <t>≥5万人次</t>
  </si>
  <si>
    <t>北京中医药大学东方医院室外就医环境升级改造工程
绩效目标表</t>
  </si>
  <si>
    <t>北京中医药大学东方医院室外就医环境升级改造工程</t>
  </si>
  <si>
    <t>本项目将重点推进院内室外道路修缮工作，同步对老化雨水井及配套管道进行更换，彻底解决道路破损、排水不畅问题；全面梳理室外各类管线，保障管线布局合理、运行安全。同时实施院区提亮工程，增设照明设施改善夜间环境，并配套建设室外无障碍设施。通过系统性施工，逐步完成道路修整、排水系统更新、照明增设、无障碍设施完善等工作，全面提升院区功能与体验。</t>
  </si>
  <si>
    <t>成本控制有效性</t>
  </si>
  <si>
    <t>≤1453.00万元</t>
  </si>
  <si>
    <t>道路修缮面积</t>
  </si>
  <si>
    <t>≥8045平方米</t>
  </si>
  <si>
    <t>管线更换</t>
  </si>
  <si>
    <t>≥2855米</t>
  </si>
  <si>
    <t>工程质量验收合格率</t>
  </si>
  <si>
    <t>按计划进度完成及时性</t>
  </si>
  <si>
    <t>2026年12月25日前</t>
  </si>
  <si>
    <t>提高患者就医体验</t>
  </si>
  <si>
    <t>服务对象满意度指标</t>
  </si>
  <si>
    <t>医护工作者满意度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</si>
</sst>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\¥0.00;\-\¥0.00"/>
  </numFmts>
  <fonts count="43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Trial"/>
      <charset val="134"/>
    </font>
    <font>
      <sz val="10"/>
      <name val="Calibri"/>
      <charset val="134"/>
    </font>
    <font>
      <sz val="9"/>
      <color rgb="FF000100"/>
      <name val="宋体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8"/>
      <color theme="1"/>
      <name val="宋体"/>
      <charset val="134"/>
    </font>
    <font>
      <sz val="9"/>
      <color rgb="FF0070C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21" fillId="0" borderId="0"/>
    <xf numFmtId="0" fontId="3" fillId="0" borderId="0"/>
  </cellStyleXfs>
  <cellXfs count="138">
    <xf numFmtId="0" fontId="0" fillId="0" borderId="0" xfId="0"/>
    <xf numFmtId="0" fontId="0" fillId="0" borderId="0" xfId="0" applyAlignment="1"/>
    <xf numFmtId="0" fontId="1" fillId="0" borderId="0" xfId="0" applyFont="1" applyFill="1" applyAlignment="1">
      <alignment horizontal="right"/>
    </xf>
    <xf numFmtId="0" fontId="2" fillId="0" borderId="0" xfId="52" applyFont="1" applyAlignment="1">
      <alignment horizontal="center" vertical="center"/>
    </xf>
    <xf numFmtId="0" fontId="3" fillId="0" borderId="0" xfId="52" applyFont="1" applyFill="1" applyAlignment="1">
      <alignment horizontal="center" vertical="top"/>
    </xf>
    <xf numFmtId="0" fontId="4" fillId="0" borderId="1" xfId="52" applyFont="1" applyBorder="1" applyAlignment="1">
      <alignment horizontal="center" vertical="center"/>
    </xf>
    <xf numFmtId="0" fontId="4" fillId="0" borderId="2" xfId="52" applyFont="1" applyBorder="1" applyAlignment="1">
      <alignment horizontal="center" vertical="center"/>
    </xf>
    <xf numFmtId="0" fontId="4" fillId="0" borderId="3" xfId="52" applyFont="1" applyBorder="1" applyAlignment="1">
      <alignment horizontal="center" vertical="center"/>
    </xf>
    <xf numFmtId="0" fontId="4" fillId="0" borderId="4" xfId="52" applyFont="1" applyBorder="1" applyAlignment="1">
      <alignment horizontal="center" vertical="center"/>
    </xf>
    <xf numFmtId="0" fontId="4" fillId="0" borderId="2" xfId="52" applyFont="1" applyBorder="1" applyAlignment="1">
      <alignment horizontal="left" vertical="center"/>
    </xf>
    <xf numFmtId="0" fontId="4" fillId="0" borderId="4" xfId="52" applyFont="1" applyBorder="1" applyAlignment="1">
      <alignment horizontal="left" vertical="center"/>
    </xf>
    <xf numFmtId="0" fontId="4" fillId="0" borderId="5" xfId="52" applyFont="1" applyBorder="1" applyAlignment="1">
      <alignment horizontal="center" vertical="center" wrapText="1"/>
    </xf>
    <xf numFmtId="0" fontId="4" fillId="0" borderId="6" xfId="52" applyFont="1" applyBorder="1" applyAlignment="1">
      <alignment horizontal="center" vertical="center" wrapText="1"/>
    </xf>
    <xf numFmtId="0" fontId="4" fillId="0" borderId="1" xfId="52" applyFont="1" applyBorder="1" applyAlignment="1">
      <alignment horizontal="left" vertical="center"/>
    </xf>
    <xf numFmtId="43" fontId="4" fillId="0" borderId="2" xfId="52" applyNumberFormat="1" applyFont="1" applyBorder="1" applyAlignment="1">
      <alignment horizontal="center" vertical="center"/>
    </xf>
    <xf numFmtId="43" fontId="4" fillId="0" borderId="4" xfId="52" applyNumberFormat="1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7" xfId="52" applyFont="1" applyBorder="1" applyAlignment="1">
      <alignment horizontal="center" vertical="center" wrapText="1"/>
    </xf>
    <xf numFmtId="0" fontId="4" fillId="0" borderId="8" xfId="52" applyFont="1" applyBorder="1" applyAlignment="1">
      <alignment horizontal="center" vertical="center" wrapText="1"/>
    </xf>
    <xf numFmtId="0" fontId="4" fillId="0" borderId="1" xfId="52" applyFont="1" applyBorder="1" applyAlignment="1">
      <alignment horizontal="right" vertical="center"/>
    </xf>
    <xf numFmtId="0" fontId="4" fillId="0" borderId="9" xfId="52" applyFont="1" applyBorder="1" applyAlignment="1">
      <alignment horizontal="center" vertical="center" wrapText="1"/>
    </xf>
    <xf numFmtId="0" fontId="4" fillId="0" borderId="10" xfId="52" applyFont="1" applyBorder="1" applyAlignment="1">
      <alignment horizontal="right" vertical="center"/>
    </xf>
    <xf numFmtId="43" fontId="4" fillId="0" borderId="5" xfId="52" applyNumberFormat="1" applyFont="1" applyBorder="1" applyAlignment="1">
      <alignment horizontal="center" vertical="center"/>
    </xf>
    <xf numFmtId="43" fontId="4" fillId="0" borderId="6" xfId="52" applyNumberFormat="1" applyFont="1" applyBorder="1" applyAlignment="1">
      <alignment horizontal="center" vertical="center"/>
    </xf>
    <xf numFmtId="0" fontId="4" fillId="0" borderId="10" xfId="52" applyFont="1" applyFill="1" applyBorder="1" applyAlignment="1">
      <alignment horizontal="center" vertical="center" wrapText="1"/>
    </xf>
    <xf numFmtId="0" fontId="4" fillId="0" borderId="10" xfId="52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4" fillId="0" borderId="3" xfId="52" applyFont="1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1" xfId="52" applyFont="1" applyBorder="1" applyAlignment="1">
      <alignment horizontal="center" vertical="center" wrapText="1"/>
    </xf>
    <xf numFmtId="0" fontId="4" fillId="0" borderId="0" xfId="52" applyFont="1" applyAlignment="1">
      <alignment horizontal="center" vertical="center"/>
    </xf>
    <xf numFmtId="0" fontId="4" fillId="0" borderId="0" xfId="52" applyFont="1" applyAlignment="1">
      <alignment horizontal="left" vertical="center"/>
    </xf>
    <xf numFmtId="0" fontId="4" fillId="0" borderId="1" xfId="52" applyFont="1" applyBorder="1" applyAlignment="1">
      <alignment horizontal="left" vertical="center" wrapText="1"/>
    </xf>
    <xf numFmtId="0" fontId="2" fillId="0" borderId="0" xfId="52" applyFont="1" applyAlignment="1">
      <alignment horizontal="center" vertical="center" wrapText="1"/>
    </xf>
    <xf numFmtId="0" fontId="4" fillId="0" borderId="1" xfId="52" applyNumberFormat="1" applyFont="1" applyBorder="1" applyAlignment="1">
      <alignment horizontal="center" vertical="center"/>
    </xf>
    <xf numFmtId="0" fontId="3" fillId="0" borderId="0" xfId="50" applyAlignment="1">
      <alignment vertical="center"/>
    </xf>
    <xf numFmtId="0" fontId="1" fillId="0" borderId="0" xfId="50" applyFont="1" applyAlignment="1">
      <alignment horizontal="right" vertical="center"/>
    </xf>
    <xf numFmtId="0" fontId="5" fillId="0" borderId="0" xfId="50" applyFont="1" applyAlignment="1">
      <alignment horizontal="center" vertical="center"/>
    </xf>
    <xf numFmtId="0" fontId="1" fillId="0" borderId="12" xfId="50" applyFont="1" applyBorder="1" applyAlignment="1">
      <alignment vertical="center"/>
    </xf>
    <xf numFmtId="0" fontId="1" fillId="0" borderId="12" xfId="50" applyFont="1" applyBorder="1" applyAlignment="1">
      <alignment horizontal="right" vertical="center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49" fontId="6" fillId="0" borderId="10" xfId="50" applyNumberFormat="1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49" fontId="7" fillId="0" borderId="3" xfId="50" applyNumberFormat="1" applyFont="1" applyBorder="1" applyAlignment="1">
      <alignment horizontal="center" vertical="center" wrapText="1"/>
    </xf>
    <xf numFmtId="49" fontId="7" fillId="0" borderId="4" xfId="50" applyNumberFormat="1" applyFont="1" applyBorder="1" applyAlignment="1">
      <alignment horizontal="center" vertical="center" wrapText="1"/>
    </xf>
    <xf numFmtId="49" fontId="7" fillId="0" borderId="11" xfId="50" applyNumberFormat="1" applyFont="1" applyBorder="1" applyAlignment="1">
      <alignment horizontal="center" vertical="center" wrapText="1"/>
    </xf>
    <xf numFmtId="49" fontId="6" fillId="0" borderId="11" xfId="5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right" vertical="center"/>
    </xf>
    <xf numFmtId="0" fontId="6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 applyProtection="1">
      <alignment horizontal="right" vertical="center"/>
      <protection locked="0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right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 applyProtection="1">
      <alignment horizontal="right" vertical="center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176" fontId="11" fillId="2" borderId="1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1" fillId="0" borderId="0" xfId="0" applyNumberFormat="1" applyFont="1" applyFill="1" applyAlignment="1" applyProtection="1">
      <alignment horizontal="right" vertical="center"/>
      <protection locked="0"/>
    </xf>
    <xf numFmtId="0" fontId="18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 wrapText="1" indent="1"/>
    </xf>
    <xf numFmtId="0" fontId="20" fillId="0" borderId="13" xfId="0" applyNumberFormat="1" applyFont="1" applyFill="1" applyBorder="1" applyAlignment="1" applyProtection="1">
      <alignment horizontal="center" vertical="center"/>
      <protection locked="0"/>
    </xf>
    <xf numFmtId="0" fontId="21" fillId="0" borderId="0" xfId="51" applyAlignment="1">
      <alignment vertical="center"/>
    </xf>
    <xf numFmtId="0" fontId="6" fillId="0" borderId="0" xfId="51" applyNumberFormat="1" applyFont="1" applyFill="1" applyAlignment="1" applyProtection="1">
      <alignment vertical="center" wrapText="1"/>
    </xf>
    <xf numFmtId="0" fontId="1" fillId="0" borderId="0" xfId="51" applyNumberFormat="1" applyFont="1" applyFill="1" applyAlignment="1" applyProtection="1">
      <alignment vertical="center" wrapText="1"/>
    </xf>
    <xf numFmtId="0" fontId="5" fillId="0" borderId="0" xfId="51" applyNumberFormat="1" applyFont="1" applyFill="1" applyAlignment="1" applyProtection="1">
      <alignment horizontal="center" vertical="center" wrapText="1"/>
    </xf>
    <xf numFmtId="0" fontId="1" fillId="0" borderId="12" xfId="51" applyNumberFormat="1" applyFont="1" applyFill="1" applyBorder="1" applyAlignment="1" applyProtection="1">
      <alignment horizontal="left" vertical="center" wrapText="1"/>
    </xf>
    <xf numFmtId="0" fontId="1" fillId="0" borderId="12" xfId="51" applyNumberFormat="1" applyFont="1" applyFill="1" applyBorder="1" applyAlignment="1" applyProtection="1">
      <alignment vertical="center" wrapText="1"/>
    </xf>
    <xf numFmtId="0" fontId="1" fillId="0" borderId="0" xfId="51" applyNumberFormat="1" applyFont="1" applyFill="1" applyAlignment="1" applyProtection="1">
      <alignment horizontal="right" vertical="center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2" xfId="51" applyNumberFormat="1" applyFont="1" applyFill="1" applyBorder="1" applyAlignment="1" applyProtection="1">
      <alignment horizontal="center" vertical="center" wrapText="1"/>
    </xf>
    <xf numFmtId="0" fontId="6" fillId="0" borderId="4" xfId="51" applyNumberFormat="1" applyFont="1" applyFill="1" applyBorder="1" applyAlignment="1" applyProtection="1">
      <alignment horizontal="center" vertical="center" wrapText="1"/>
    </xf>
    <xf numFmtId="0" fontId="6" fillId="0" borderId="3" xfId="51" applyNumberFormat="1" applyFont="1" applyFill="1" applyBorder="1" applyAlignment="1" applyProtection="1">
      <alignment horizontal="center" vertical="center" wrapText="1"/>
    </xf>
    <xf numFmtId="0" fontId="6" fillId="0" borderId="10" xfId="51" applyNumberFormat="1" applyFont="1" applyFill="1" applyBorder="1" applyAlignment="1" applyProtection="1">
      <alignment horizontal="center" vertical="center" wrapText="1"/>
    </xf>
    <xf numFmtId="0" fontId="6" fillId="0" borderId="11" xfId="51" applyNumberFormat="1" applyFont="1" applyFill="1" applyBorder="1" applyAlignment="1" applyProtection="1">
      <alignment horizontal="center" vertical="center" wrapText="1"/>
    </xf>
    <xf numFmtId="0" fontId="20" fillId="0" borderId="1" xfId="51" applyNumberFormat="1" applyFont="1" applyBorder="1" applyAlignment="1">
      <alignment horizontal="left" vertical="center"/>
    </xf>
    <xf numFmtId="0" fontId="20" fillId="0" borderId="14" xfId="0" applyNumberFormat="1" applyFont="1" applyFill="1" applyBorder="1" applyAlignment="1" applyProtection="1">
      <alignment horizontal="left" vertical="center"/>
      <protection locked="0"/>
    </xf>
    <xf numFmtId="4" fontId="20" fillId="0" borderId="1" xfId="51" applyNumberFormat="1" applyFont="1" applyFill="1" applyBorder="1" applyAlignment="1" applyProtection="1">
      <alignment horizontal="right" vertical="center"/>
    </xf>
    <xf numFmtId="10" fontId="20" fillId="0" borderId="1" xfId="3" applyNumberFormat="1" applyFont="1" applyFill="1" applyBorder="1" applyAlignment="1" applyProtection="1">
      <alignment horizontal="center" vertical="center"/>
    </xf>
    <xf numFmtId="0" fontId="6" fillId="0" borderId="1" xfId="51" applyFont="1" applyBorder="1" applyAlignment="1">
      <alignment horizontal="left" vertical="center" indent="1"/>
    </xf>
    <xf numFmtId="4" fontId="6" fillId="0" borderId="1" xfId="51" applyNumberFormat="1" applyFont="1" applyFill="1" applyBorder="1" applyAlignment="1" applyProtection="1">
      <alignment horizontal="right" vertical="center"/>
    </xf>
    <xf numFmtId="10" fontId="6" fillId="0" borderId="1" xfId="3" applyNumberFormat="1" applyFont="1" applyFill="1" applyBorder="1" applyAlignment="1" applyProtection="1">
      <alignment horizontal="center" vertical="center"/>
    </xf>
    <xf numFmtId="0" fontId="6" fillId="0" borderId="1" xfId="51" applyNumberFormat="1" applyFont="1" applyBorder="1" applyAlignment="1">
      <alignment horizontal="left" vertical="center" indent="2"/>
    </xf>
    <xf numFmtId="0" fontId="6" fillId="0" borderId="1" xfId="51" applyFont="1" applyBorder="1" applyAlignment="1">
      <alignment horizontal="left" vertical="center" indent="2"/>
    </xf>
    <xf numFmtId="0" fontId="6" fillId="0" borderId="1" xfId="51" applyFont="1" applyBorder="1" applyAlignment="1">
      <alignment vertical="center"/>
    </xf>
    <xf numFmtId="0" fontId="20" fillId="0" borderId="1" xfId="51" applyFont="1" applyBorder="1" applyAlignment="1">
      <alignment vertical="center"/>
    </xf>
    <xf numFmtId="0" fontId="6" fillId="0" borderId="1" xfId="51" applyNumberFormat="1" applyFont="1" applyBorder="1" applyAlignment="1">
      <alignment horizontal="left" vertical="center" indent="1"/>
    </xf>
    <xf numFmtId="0" fontId="20" fillId="0" borderId="1" xfId="51" applyFont="1" applyBorder="1" applyAlignment="1">
      <alignment horizontal="left" vertical="center"/>
    </xf>
    <xf numFmtId="0" fontId="20" fillId="0" borderId="2" xfId="51" applyFont="1" applyBorder="1" applyAlignment="1">
      <alignment horizontal="center" vertical="center"/>
    </xf>
    <xf numFmtId="0" fontId="20" fillId="0" borderId="4" xfId="51" applyFont="1" applyBorder="1" applyAlignment="1">
      <alignment horizontal="center" vertical="center"/>
    </xf>
    <xf numFmtId="0" fontId="21" fillId="0" borderId="0" xfId="5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177" fontId="18" fillId="2" borderId="1" xfId="0" applyNumberFormat="1" applyFont="1" applyFill="1" applyBorder="1" applyAlignment="1">
      <alignment horizontal="right" vertical="center"/>
    </xf>
    <xf numFmtId="176" fontId="14" fillId="2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0" fontId="22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176" fontId="20" fillId="0" borderId="14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center" wrapText="1"/>
    </xf>
    <xf numFmtId="176" fontId="6" fillId="0" borderId="14" xfId="0" applyNumberFormat="1" applyFont="1" applyFill="1" applyBorder="1" applyAlignment="1">
      <alignment horizontal="right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3" fillId="0" borderId="0" xfId="0" applyFont="1"/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" fillId="0" borderId="0" xfId="0" applyNumberFormat="1" applyFont="1" applyFill="1" applyAlignment="1" applyProtection="1">
      <alignment vertical="center"/>
      <protection locked="0"/>
    </xf>
    <xf numFmtId="0" fontId="11" fillId="2" borderId="1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04-分类改革-预算表" xfId="50"/>
    <cellStyle name="常规_2015年蓝本格式" xfId="51"/>
    <cellStyle name="常规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GridLines="0" tabSelected="1" workbookViewId="0">
      <selection activeCell="A1" sqref="A1"/>
    </sheetView>
  </sheetViews>
  <sheetFormatPr defaultColWidth="9" defaultRowHeight="14.4" outlineLevelCol="3"/>
  <cols>
    <col min="1" max="1" width="37.7777777777778" customWidth="1"/>
    <col min="2" max="2" width="24.6666666666667" customWidth="1"/>
    <col min="3" max="3" width="38.8888888888889" customWidth="1"/>
    <col min="4" max="4" width="21.3333333333333" customWidth="1"/>
  </cols>
  <sheetData>
    <row r="1" ht="14.25" customHeight="1" spans="1:4">
      <c r="A1" s="65"/>
      <c r="B1" s="65"/>
      <c r="C1" s="65"/>
      <c r="D1" s="57" t="s">
        <v>0</v>
      </c>
    </row>
    <row r="2" ht="27.75" customHeight="1" spans="1:4">
      <c r="A2" s="55" t="s">
        <v>1</v>
      </c>
      <c r="B2" s="55"/>
      <c r="C2" s="55"/>
      <c r="D2" s="55"/>
    </row>
    <row r="3" ht="14.25" customHeight="1" spans="1:4">
      <c r="A3" s="83" t="str">
        <f>"填报单位："&amp;"北京中医药大学东方医院"</f>
        <v>填报单位：北京中医药大学东方医院</v>
      </c>
      <c r="B3" s="83"/>
      <c r="C3" s="83"/>
      <c r="D3" s="57" t="s">
        <v>2</v>
      </c>
    </row>
    <row r="4" ht="21" customHeight="1" spans="1:4">
      <c r="A4" s="58" t="s">
        <v>3</v>
      </c>
      <c r="B4" s="58"/>
      <c r="C4" s="58" t="s">
        <v>4</v>
      </c>
      <c r="D4" s="58"/>
    </row>
    <row r="5" ht="21" customHeight="1" spans="1:4">
      <c r="A5" s="58" t="s">
        <v>5</v>
      </c>
      <c r="B5" s="58" t="s">
        <v>6</v>
      </c>
      <c r="C5" s="58" t="s">
        <v>5</v>
      </c>
      <c r="D5" s="58" t="s">
        <v>6</v>
      </c>
    </row>
    <row r="6" ht="21" customHeight="1" spans="1:4">
      <c r="A6" s="86" t="s">
        <v>7</v>
      </c>
      <c r="B6" s="87">
        <v>24395.39</v>
      </c>
      <c r="C6" s="86" t="s">
        <v>8</v>
      </c>
      <c r="D6" s="87">
        <v>6165.07</v>
      </c>
    </row>
    <row r="7" ht="21" customHeight="1" spans="1:4">
      <c r="A7" s="86" t="s">
        <v>9</v>
      </c>
      <c r="B7" s="87">
        <v>0</v>
      </c>
      <c r="C7" s="86" t="s">
        <v>10</v>
      </c>
      <c r="D7" s="87">
        <v>168128.83</v>
      </c>
    </row>
    <row r="8" ht="21" customHeight="1" spans="1:4">
      <c r="A8" s="86" t="s">
        <v>11</v>
      </c>
      <c r="B8" s="87">
        <v>0</v>
      </c>
      <c r="C8" s="86" t="s">
        <v>12</v>
      </c>
      <c r="D8" s="87">
        <v>6574.14</v>
      </c>
    </row>
    <row r="9" ht="21" customHeight="1" spans="1:4">
      <c r="A9" s="86" t="s">
        <v>13</v>
      </c>
      <c r="B9" s="87">
        <v>143000</v>
      </c>
      <c r="C9" s="86"/>
      <c r="D9" s="87"/>
    </row>
    <row r="10" ht="21" customHeight="1" spans="1:4">
      <c r="A10" s="86" t="s">
        <v>14</v>
      </c>
      <c r="B10" s="87">
        <v>0</v>
      </c>
      <c r="C10" s="86"/>
      <c r="D10" s="87"/>
    </row>
    <row r="11" ht="21" customHeight="1" spans="1:4">
      <c r="A11" s="86" t="s">
        <v>15</v>
      </c>
      <c r="B11" s="87">
        <v>0</v>
      </c>
      <c r="C11" s="86"/>
      <c r="D11" s="87"/>
    </row>
    <row r="12" ht="21" customHeight="1" spans="1:4">
      <c r="A12" s="86" t="s">
        <v>16</v>
      </c>
      <c r="B12" s="87">
        <v>0</v>
      </c>
      <c r="C12" s="86"/>
      <c r="D12" s="87"/>
    </row>
    <row r="13" ht="21" customHeight="1" spans="1:4">
      <c r="A13" s="86" t="s">
        <v>17</v>
      </c>
      <c r="B13" s="87">
        <v>0</v>
      </c>
      <c r="C13" s="86"/>
      <c r="D13" s="87"/>
    </row>
    <row r="14" ht="21" customHeight="1" spans="1:4">
      <c r="A14" s="86" t="s">
        <v>18</v>
      </c>
      <c r="B14" s="87">
        <v>3328.3</v>
      </c>
      <c r="C14" s="86"/>
      <c r="D14" s="87"/>
    </row>
    <row r="15" ht="21" customHeight="1" spans="1:4">
      <c r="A15" s="86"/>
      <c r="B15" s="87"/>
      <c r="C15" s="86"/>
      <c r="D15" s="87"/>
    </row>
    <row r="16" ht="21" customHeight="1" spans="1:4">
      <c r="A16" s="58" t="s">
        <v>19</v>
      </c>
      <c r="B16" s="87">
        <v>170723.69</v>
      </c>
      <c r="C16" s="58" t="s">
        <v>20</v>
      </c>
      <c r="D16" s="87">
        <v>180868.04</v>
      </c>
    </row>
    <row r="17" ht="21" customHeight="1" spans="1:4">
      <c r="A17" s="86" t="s">
        <v>21</v>
      </c>
      <c r="B17" s="87">
        <v>5859.3</v>
      </c>
      <c r="C17" s="86" t="s">
        <v>22</v>
      </c>
      <c r="D17" s="87">
        <f>SUM(B19-D16)</f>
        <v>0</v>
      </c>
    </row>
    <row r="18" ht="21" customHeight="1" spans="1:4">
      <c r="A18" s="86" t="s">
        <v>23</v>
      </c>
      <c r="B18" s="87">
        <v>4285.05</v>
      </c>
      <c r="C18" s="86"/>
      <c r="D18" s="87"/>
    </row>
    <row r="19" ht="21" customHeight="1" spans="1:4">
      <c r="A19" s="63" t="s">
        <v>24</v>
      </c>
      <c r="B19" s="123">
        <v>180868.04</v>
      </c>
      <c r="C19" s="63" t="s">
        <v>25</v>
      </c>
      <c r="D19" s="123">
        <v>180868.04</v>
      </c>
    </row>
  </sheetData>
  <mergeCells count="4">
    <mergeCell ref="A2:D2"/>
    <mergeCell ref="A3:C3"/>
    <mergeCell ref="A4:B4"/>
    <mergeCell ref="C4:D4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workbookViewId="0">
      <selection activeCell="A1" sqref="A1"/>
    </sheetView>
  </sheetViews>
  <sheetFormatPr defaultColWidth="8.88888888888889" defaultRowHeight="14.4" outlineLevelCol="6"/>
  <cols>
    <col min="1" max="1" width="4.77777777777778" style="1" customWidth="1"/>
    <col min="2" max="2" width="10.7777777777778" style="1" customWidth="1"/>
    <col min="3" max="3" width="18.7777777777778" style="1" customWidth="1"/>
    <col min="4" max="4" width="8.77777777777778" style="1" customWidth="1"/>
    <col min="5" max="6" width="18.7777777777778" style="1" customWidth="1"/>
    <col min="7" max="7" width="10.7777777777778" style="1" customWidth="1"/>
    <col min="8" max="16384" width="8.88888888888889" style="1"/>
  </cols>
  <sheetData>
    <row r="1" spans="1:7">
      <c r="G1" s="2" t="s">
        <v>163</v>
      </c>
    </row>
    <row r="2" ht="35" customHeight="1" spans="1:7">
      <c r="A2" s="3" t="s">
        <v>164</v>
      </c>
      <c r="B2" s="3"/>
      <c r="C2" s="3"/>
      <c r="D2" s="3"/>
      <c r="E2" s="3"/>
      <c r="F2" s="3"/>
      <c r="G2" s="3"/>
    </row>
    <row r="3" ht="25" customHeight="1" spans="1:7">
      <c r="A3" s="4" t="s">
        <v>165</v>
      </c>
      <c r="B3" s="4"/>
      <c r="C3" s="4"/>
      <c r="D3" s="4"/>
      <c r="E3" s="4"/>
      <c r="F3" s="4"/>
      <c r="G3" s="4"/>
    </row>
    <row r="4" ht="22" customHeight="1" spans="1:7">
      <c r="A4" s="5" t="s">
        <v>166</v>
      </c>
      <c r="B4" s="5"/>
      <c r="C4" s="6" t="s">
        <v>167</v>
      </c>
      <c r="D4" s="7"/>
      <c r="E4" s="7"/>
      <c r="F4" s="7"/>
      <c r="G4" s="8"/>
    </row>
    <row r="5" ht="22" customHeight="1" spans="1:7">
      <c r="A5" s="5" t="s">
        <v>168</v>
      </c>
      <c r="B5" s="5"/>
      <c r="C5" s="9" t="s">
        <v>169</v>
      </c>
      <c r="D5" s="10"/>
      <c r="E5" s="5" t="s">
        <v>170</v>
      </c>
      <c r="F5" s="6" t="s">
        <v>171</v>
      </c>
      <c r="G5" s="8"/>
    </row>
    <row r="6" ht="22" customHeight="1" spans="1:7">
      <c r="A6" s="11" t="s">
        <v>172</v>
      </c>
      <c r="B6" s="12"/>
      <c r="C6" s="13" t="s">
        <v>173</v>
      </c>
      <c r="D6" s="13"/>
      <c r="E6" s="14">
        <v>681</v>
      </c>
      <c r="F6" s="15"/>
      <c r="G6" s="16" t="s">
        <v>174</v>
      </c>
    </row>
    <row r="7" ht="22" customHeight="1" spans="1:7">
      <c r="A7" s="17"/>
      <c r="B7" s="18"/>
      <c r="C7" s="19" t="s">
        <v>175</v>
      </c>
      <c r="D7" s="19"/>
      <c r="E7" s="14">
        <v>681</v>
      </c>
      <c r="F7" s="15"/>
      <c r="G7" s="16"/>
    </row>
    <row r="8" ht="22" customHeight="1" spans="1:7">
      <c r="A8" s="17"/>
      <c r="B8" s="18"/>
      <c r="C8" s="19" t="s">
        <v>23</v>
      </c>
      <c r="D8" s="19"/>
      <c r="E8" s="14">
        <v>0</v>
      </c>
      <c r="F8" s="15"/>
      <c r="G8" s="16"/>
    </row>
    <row r="9" ht="22" customHeight="1" spans="1:7">
      <c r="A9" s="20"/>
      <c r="B9" s="18"/>
      <c r="C9" s="21" t="s">
        <v>176</v>
      </c>
      <c r="D9" s="21"/>
      <c r="E9" s="22">
        <v>0</v>
      </c>
      <c r="F9" s="23"/>
      <c r="G9" s="24"/>
    </row>
    <row r="10" ht="86.4" spans="1:7">
      <c r="A10" s="25" t="s">
        <v>177</v>
      </c>
      <c r="B10" s="26" t="s">
        <v>178</v>
      </c>
      <c r="C10" s="27"/>
      <c r="D10" s="27"/>
      <c r="E10" s="27"/>
      <c r="F10" s="27"/>
      <c r="G10" s="28"/>
    </row>
    <row r="11" ht="22" customHeight="1" spans="1:7">
      <c r="A11" s="25" t="s">
        <v>179</v>
      </c>
      <c r="B11" s="8" t="s">
        <v>180</v>
      </c>
      <c r="C11" s="5" t="s">
        <v>181</v>
      </c>
      <c r="D11" s="5" t="s">
        <v>182</v>
      </c>
      <c r="E11" s="5"/>
      <c r="F11" s="5" t="s">
        <v>183</v>
      </c>
      <c r="G11" s="29" t="s">
        <v>184</v>
      </c>
    </row>
    <row r="12" ht="22" customHeight="1" spans="1:7">
      <c r="A12" s="30" t="s">
        <v>179</v>
      </c>
      <c r="B12" s="8" t="s">
        <v>185</v>
      </c>
      <c r="C12" s="5" t="s">
        <v>186</v>
      </c>
      <c r="D12" s="13" t="s">
        <v>187</v>
      </c>
      <c r="E12" s="13"/>
      <c r="F12" s="5" t="s">
        <v>188</v>
      </c>
      <c r="G12" s="5" t="s">
        <v>189</v>
      </c>
    </row>
    <row r="13" ht="22" customHeight="1" spans="1:7">
      <c r="A13" s="30" t="s">
        <v>179</v>
      </c>
      <c r="B13" s="8" t="s">
        <v>190</v>
      </c>
      <c r="C13" s="5" t="s">
        <v>191</v>
      </c>
      <c r="D13" s="13" t="s">
        <v>192</v>
      </c>
      <c r="E13" s="13"/>
      <c r="F13" s="5" t="s">
        <v>193</v>
      </c>
      <c r="G13" s="5" t="s">
        <v>194</v>
      </c>
    </row>
    <row r="14" ht="22" customHeight="1" spans="1:7">
      <c r="A14" s="30" t="s">
        <v>179</v>
      </c>
      <c r="B14" s="8" t="s">
        <v>190</v>
      </c>
      <c r="C14" s="5" t="s">
        <v>195</v>
      </c>
      <c r="D14" s="13" t="s">
        <v>196</v>
      </c>
      <c r="E14" s="13"/>
      <c r="F14" s="5" t="s">
        <v>197</v>
      </c>
      <c r="G14" s="5" t="s">
        <v>194</v>
      </c>
    </row>
    <row r="15" ht="22" customHeight="1" spans="1:7">
      <c r="A15" s="30" t="s">
        <v>179</v>
      </c>
      <c r="B15" s="8" t="s">
        <v>190</v>
      </c>
      <c r="C15" s="5" t="s">
        <v>195</v>
      </c>
      <c r="D15" s="13" t="s">
        <v>198</v>
      </c>
      <c r="E15" s="13"/>
      <c r="F15" s="5" t="s">
        <v>199</v>
      </c>
      <c r="G15" s="5" t="s">
        <v>194</v>
      </c>
    </row>
    <row r="16" ht="22" customHeight="1" spans="1:7">
      <c r="A16" s="30" t="s">
        <v>179</v>
      </c>
      <c r="B16" s="8" t="s">
        <v>190</v>
      </c>
      <c r="C16" s="5" t="s">
        <v>200</v>
      </c>
      <c r="D16" s="13" t="s">
        <v>201</v>
      </c>
      <c r="E16" s="13"/>
      <c r="F16" s="5" t="s">
        <v>202</v>
      </c>
      <c r="G16" s="5" t="s">
        <v>203</v>
      </c>
    </row>
    <row r="17" ht="22" customHeight="1" spans="1:7">
      <c r="A17" s="30" t="s">
        <v>179</v>
      </c>
      <c r="B17" s="8" t="s">
        <v>190</v>
      </c>
      <c r="C17" s="5" t="s">
        <v>200</v>
      </c>
      <c r="D17" s="13" t="s">
        <v>204</v>
      </c>
      <c r="E17" s="13"/>
      <c r="F17" s="5" t="s">
        <v>205</v>
      </c>
      <c r="G17" s="5" t="s">
        <v>203</v>
      </c>
    </row>
    <row r="18" ht="22" customHeight="1" spans="1:7">
      <c r="A18" s="30" t="s">
        <v>179</v>
      </c>
      <c r="B18" s="8" t="s">
        <v>206</v>
      </c>
      <c r="C18" s="5" t="s">
        <v>207</v>
      </c>
      <c r="D18" s="13" t="s">
        <v>208</v>
      </c>
      <c r="E18" s="13"/>
      <c r="F18" s="5" t="s">
        <v>209</v>
      </c>
      <c r="G18" s="5" t="s">
        <v>189</v>
      </c>
    </row>
    <row r="19" ht="22" customHeight="1" spans="1:7">
      <c r="A19" s="30" t="s">
        <v>179</v>
      </c>
      <c r="B19" s="8" t="s">
        <v>210</v>
      </c>
      <c r="C19" s="5" t="s">
        <v>211</v>
      </c>
      <c r="D19" s="13" t="s">
        <v>212</v>
      </c>
      <c r="E19" s="13"/>
      <c r="F19" s="5" t="s">
        <v>199</v>
      </c>
      <c r="G19" s="5" t="s">
        <v>203</v>
      </c>
    </row>
    <row r="20" ht="22" customHeight="1" spans="1:7">
      <c r="A20" s="30" t="s">
        <v>179</v>
      </c>
      <c r="B20" s="8" t="s">
        <v>210</v>
      </c>
      <c r="C20" s="5" t="s">
        <v>211</v>
      </c>
      <c r="D20" s="13" t="s">
        <v>213</v>
      </c>
      <c r="E20" s="13"/>
      <c r="F20" s="5" t="s">
        <v>199</v>
      </c>
      <c r="G20" s="5" t="s">
        <v>203</v>
      </c>
    </row>
    <row r="21" ht="34" customHeight="1" spans="1:7">
      <c r="A21" s="31"/>
      <c r="B21" s="31"/>
      <c r="C21" s="31"/>
      <c r="D21" s="32"/>
      <c r="E21" s="32"/>
      <c r="F21" s="31"/>
      <c r="G21" s="31"/>
    </row>
    <row r="22" ht="35" customHeight="1" spans="1:7">
      <c r="A22" s="3" t="s">
        <v>214</v>
      </c>
      <c r="B22" s="3"/>
      <c r="C22" s="3"/>
      <c r="D22" s="3"/>
      <c r="E22" s="3"/>
      <c r="F22" s="3"/>
      <c r="G22" s="3"/>
    </row>
    <row r="23" ht="25" customHeight="1" spans="1:7">
      <c r="A23" s="4" t="s">
        <v>165</v>
      </c>
      <c r="B23" s="4"/>
      <c r="C23" s="4"/>
      <c r="D23" s="4"/>
      <c r="E23" s="4"/>
      <c r="F23" s="4"/>
      <c r="G23" s="4"/>
    </row>
    <row r="24" ht="22" customHeight="1" spans="1:7">
      <c r="A24" s="5" t="s">
        <v>166</v>
      </c>
      <c r="B24" s="5"/>
      <c r="C24" s="6" t="s">
        <v>215</v>
      </c>
      <c r="D24" s="7"/>
      <c r="E24" s="7"/>
      <c r="F24" s="7"/>
      <c r="G24" s="8"/>
    </row>
    <row r="25" ht="22" customHeight="1" spans="1:7">
      <c r="A25" s="5" t="s">
        <v>168</v>
      </c>
      <c r="B25" s="5"/>
      <c r="C25" s="9" t="s">
        <v>169</v>
      </c>
      <c r="D25" s="10"/>
      <c r="E25" s="5" t="s">
        <v>170</v>
      </c>
      <c r="F25" s="6" t="s">
        <v>171</v>
      </c>
      <c r="G25" s="8"/>
    </row>
    <row r="26" ht="22" customHeight="1" spans="1:7">
      <c r="A26" s="11" t="s">
        <v>172</v>
      </c>
      <c r="B26" s="12"/>
      <c r="C26" s="13" t="s">
        <v>173</v>
      </c>
      <c r="D26" s="13"/>
      <c r="E26" s="14">
        <v>669</v>
      </c>
      <c r="F26" s="15"/>
      <c r="G26" s="16" t="s">
        <v>174</v>
      </c>
    </row>
    <row r="27" ht="22" customHeight="1" spans="1:7">
      <c r="A27" s="17"/>
      <c r="B27" s="18"/>
      <c r="C27" s="19" t="s">
        <v>175</v>
      </c>
      <c r="D27" s="19"/>
      <c r="E27" s="14">
        <v>669</v>
      </c>
      <c r="F27" s="15"/>
      <c r="G27" s="16"/>
    </row>
    <row r="28" ht="22" customHeight="1" spans="1:7">
      <c r="A28" s="17"/>
      <c r="B28" s="18"/>
      <c r="C28" s="19" t="s">
        <v>23</v>
      </c>
      <c r="D28" s="19"/>
      <c r="E28" s="14">
        <v>0</v>
      </c>
      <c r="F28" s="15"/>
      <c r="G28" s="16"/>
    </row>
    <row r="29" ht="22" customHeight="1" spans="1:7">
      <c r="A29" s="20"/>
      <c r="B29" s="18"/>
      <c r="C29" s="21" t="s">
        <v>176</v>
      </c>
      <c r="D29" s="21"/>
      <c r="E29" s="22">
        <v>0</v>
      </c>
      <c r="F29" s="23"/>
      <c r="G29" s="24"/>
    </row>
    <row r="30" ht="86.4" spans="1:7">
      <c r="A30" s="25" t="s">
        <v>177</v>
      </c>
      <c r="B30" s="26" t="s">
        <v>216</v>
      </c>
      <c r="C30" s="27"/>
      <c r="D30" s="27"/>
      <c r="E30" s="27"/>
      <c r="F30" s="27"/>
      <c r="G30" s="28"/>
    </row>
    <row r="31" ht="22" customHeight="1" spans="1:7">
      <c r="A31" s="25" t="s">
        <v>179</v>
      </c>
      <c r="B31" s="8" t="s">
        <v>180</v>
      </c>
      <c r="C31" s="5" t="s">
        <v>181</v>
      </c>
      <c r="D31" s="5" t="s">
        <v>182</v>
      </c>
      <c r="E31" s="5"/>
      <c r="F31" s="5" t="s">
        <v>183</v>
      </c>
      <c r="G31" s="29" t="s">
        <v>184</v>
      </c>
    </row>
    <row r="32" ht="30" customHeight="1" spans="1:7">
      <c r="A32" s="30" t="s">
        <v>179</v>
      </c>
      <c r="B32" s="8" t="s">
        <v>185</v>
      </c>
      <c r="C32" s="5" t="s">
        <v>186</v>
      </c>
      <c r="D32" s="33" t="s">
        <v>217</v>
      </c>
      <c r="E32" s="33"/>
      <c r="F32" s="5" t="s">
        <v>218</v>
      </c>
      <c r="G32" s="5" t="s">
        <v>189</v>
      </c>
    </row>
    <row r="33" ht="22" customHeight="1" spans="1:7">
      <c r="A33" s="30" t="s">
        <v>179</v>
      </c>
      <c r="B33" s="8" t="s">
        <v>190</v>
      </c>
      <c r="C33" s="5" t="s">
        <v>191</v>
      </c>
      <c r="D33" s="13" t="s">
        <v>219</v>
      </c>
      <c r="E33" s="13"/>
      <c r="F33" s="5" t="s">
        <v>220</v>
      </c>
      <c r="G33" s="5" t="s">
        <v>194</v>
      </c>
    </row>
    <row r="34" ht="22" customHeight="1" spans="1:7">
      <c r="A34" s="30" t="s">
        <v>179</v>
      </c>
      <c r="B34" s="8" t="s">
        <v>190</v>
      </c>
      <c r="C34" s="5" t="s">
        <v>195</v>
      </c>
      <c r="D34" s="13" t="s">
        <v>196</v>
      </c>
      <c r="E34" s="13"/>
      <c r="F34" s="5" t="s">
        <v>197</v>
      </c>
      <c r="G34" s="5" t="s">
        <v>194</v>
      </c>
    </row>
    <row r="35" ht="22" customHeight="1" spans="1:7">
      <c r="A35" s="30" t="s">
        <v>179</v>
      </c>
      <c r="B35" s="8" t="s">
        <v>190</v>
      </c>
      <c r="C35" s="5" t="s">
        <v>195</v>
      </c>
      <c r="D35" s="13" t="s">
        <v>221</v>
      </c>
      <c r="E35" s="13"/>
      <c r="F35" s="5" t="s">
        <v>197</v>
      </c>
      <c r="G35" s="5" t="s">
        <v>194</v>
      </c>
    </row>
    <row r="36" ht="22" customHeight="1" spans="1:7">
      <c r="A36" s="30" t="s">
        <v>179</v>
      </c>
      <c r="B36" s="8" t="s">
        <v>190</v>
      </c>
      <c r="C36" s="5" t="s">
        <v>200</v>
      </c>
      <c r="D36" s="13" t="s">
        <v>222</v>
      </c>
      <c r="E36" s="13"/>
      <c r="F36" s="5" t="s">
        <v>202</v>
      </c>
      <c r="G36" s="5" t="s">
        <v>203</v>
      </c>
    </row>
    <row r="37" ht="22" customHeight="1" spans="1:7">
      <c r="A37" s="30" t="s">
        <v>179</v>
      </c>
      <c r="B37" s="8" t="s">
        <v>190</v>
      </c>
      <c r="C37" s="5" t="s">
        <v>200</v>
      </c>
      <c r="D37" s="13" t="s">
        <v>223</v>
      </c>
      <c r="E37" s="13"/>
      <c r="F37" s="5" t="s">
        <v>205</v>
      </c>
      <c r="G37" s="5" t="s">
        <v>203</v>
      </c>
    </row>
    <row r="38" ht="22" customHeight="1" spans="1:7">
      <c r="A38" s="30" t="s">
        <v>179</v>
      </c>
      <c r="B38" s="8" t="s">
        <v>206</v>
      </c>
      <c r="C38" s="5" t="s">
        <v>207</v>
      </c>
      <c r="D38" s="13" t="s">
        <v>224</v>
      </c>
      <c r="E38" s="13"/>
      <c r="F38" s="5" t="s">
        <v>225</v>
      </c>
      <c r="G38" s="5" t="s">
        <v>194</v>
      </c>
    </row>
    <row r="39" ht="22" customHeight="1" spans="1:7">
      <c r="A39" s="30" t="s">
        <v>179</v>
      </c>
      <c r="B39" s="8" t="s">
        <v>206</v>
      </c>
      <c r="C39" s="5" t="s">
        <v>207</v>
      </c>
      <c r="D39" s="13" t="s">
        <v>226</v>
      </c>
      <c r="E39" s="13"/>
      <c r="F39" s="5" t="s">
        <v>227</v>
      </c>
      <c r="G39" s="5" t="s">
        <v>194</v>
      </c>
    </row>
    <row r="40" ht="22" customHeight="1" spans="1:7">
      <c r="A40" s="30" t="s">
        <v>179</v>
      </c>
      <c r="B40" s="8" t="s">
        <v>210</v>
      </c>
      <c r="C40" s="5" t="s">
        <v>211</v>
      </c>
      <c r="D40" s="13" t="s">
        <v>212</v>
      </c>
      <c r="E40" s="13"/>
      <c r="F40" s="5" t="s">
        <v>199</v>
      </c>
      <c r="G40" s="5" t="s">
        <v>203</v>
      </c>
    </row>
    <row r="41" ht="22" customHeight="1" spans="1:7">
      <c r="A41" s="30" t="s">
        <v>179</v>
      </c>
      <c r="B41" s="8" t="s">
        <v>210</v>
      </c>
      <c r="C41" s="5" t="s">
        <v>211</v>
      </c>
      <c r="D41" s="13" t="s">
        <v>213</v>
      </c>
      <c r="E41" s="13"/>
      <c r="F41" s="5" t="s">
        <v>199</v>
      </c>
      <c r="G41" s="5" t="s">
        <v>203</v>
      </c>
    </row>
    <row r="42" ht="27" customHeight="1" spans="1:7">
      <c r="A42" s="31"/>
      <c r="B42" s="31"/>
      <c r="C42" s="31"/>
      <c r="D42" s="32"/>
      <c r="E42" s="32"/>
      <c r="F42" s="31"/>
      <c r="G42" s="31"/>
    </row>
    <row r="43" ht="59" customHeight="1" spans="1:7">
      <c r="A43" s="34" t="s">
        <v>228</v>
      </c>
      <c r="B43" s="34"/>
      <c r="C43" s="34"/>
      <c r="D43" s="34"/>
      <c r="E43" s="34"/>
      <c r="F43" s="34"/>
      <c r="G43" s="34"/>
    </row>
    <row r="44" ht="25" customHeight="1" spans="1:7">
      <c r="A44" s="4" t="s">
        <v>165</v>
      </c>
      <c r="B44" s="4"/>
      <c r="C44" s="4"/>
      <c r="D44" s="4"/>
      <c r="E44" s="4"/>
      <c r="F44" s="4"/>
      <c r="G44" s="4"/>
    </row>
    <row r="45" ht="22" customHeight="1" spans="1:7">
      <c r="A45" s="5" t="s">
        <v>166</v>
      </c>
      <c r="B45" s="5"/>
      <c r="C45" s="6" t="s">
        <v>229</v>
      </c>
      <c r="D45" s="7"/>
      <c r="E45" s="7"/>
      <c r="F45" s="7"/>
      <c r="G45" s="8"/>
    </row>
    <row r="46" ht="22" customHeight="1" spans="1:7">
      <c r="A46" s="5" t="s">
        <v>168</v>
      </c>
      <c r="B46" s="5"/>
      <c r="C46" s="9" t="s">
        <v>169</v>
      </c>
      <c r="D46" s="10"/>
      <c r="E46" s="5" t="s">
        <v>170</v>
      </c>
      <c r="F46" s="6" t="s">
        <v>171</v>
      </c>
      <c r="G46" s="8"/>
    </row>
    <row r="47" ht="22" customHeight="1" spans="1:7">
      <c r="A47" s="11" t="s">
        <v>172</v>
      </c>
      <c r="B47" s="12"/>
      <c r="C47" s="13" t="s">
        <v>173</v>
      </c>
      <c r="D47" s="13"/>
      <c r="E47" s="14">
        <v>1453</v>
      </c>
      <c r="F47" s="15"/>
      <c r="G47" s="16" t="s">
        <v>174</v>
      </c>
    </row>
    <row r="48" ht="22" customHeight="1" spans="1:7">
      <c r="A48" s="17"/>
      <c r="B48" s="18"/>
      <c r="C48" s="19" t="s">
        <v>175</v>
      </c>
      <c r="D48" s="19"/>
      <c r="E48" s="14">
        <v>1162</v>
      </c>
      <c r="F48" s="15"/>
      <c r="G48" s="16"/>
    </row>
    <row r="49" ht="22" customHeight="1" spans="1:7">
      <c r="A49" s="17"/>
      <c r="B49" s="18"/>
      <c r="C49" s="19" t="s">
        <v>23</v>
      </c>
      <c r="D49" s="19"/>
      <c r="E49" s="14">
        <v>0</v>
      </c>
      <c r="F49" s="15"/>
      <c r="G49" s="16"/>
    </row>
    <row r="50" ht="22" customHeight="1" spans="1:7">
      <c r="A50" s="20"/>
      <c r="B50" s="18"/>
      <c r="C50" s="21" t="s">
        <v>176</v>
      </c>
      <c r="D50" s="21"/>
      <c r="E50" s="22">
        <v>291</v>
      </c>
      <c r="F50" s="23"/>
      <c r="G50" s="24"/>
    </row>
    <row r="51" ht="86.4" spans="1:7">
      <c r="A51" s="25" t="s">
        <v>177</v>
      </c>
      <c r="B51" s="26" t="s">
        <v>230</v>
      </c>
      <c r="C51" s="27"/>
      <c r="D51" s="27"/>
      <c r="E51" s="27"/>
      <c r="F51" s="27"/>
      <c r="G51" s="28"/>
    </row>
    <row r="52" ht="22" customHeight="1" spans="1:7">
      <c r="A52" s="25" t="s">
        <v>179</v>
      </c>
      <c r="B52" s="8" t="s">
        <v>180</v>
      </c>
      <c r="C52" s="5" t="s">
        <v>181</v>
      </c>
      <c r="D52" s="5" t="s">
        <v>182</v>
      </c>
      <c r="E52" s="5"/>
      <c r="F52" s="5" t="s">
        <v>183</v>
      </c>
      <c r="G52" s="29" t="s">
        <v>184</v>
      </c>
    </row>
    <row r="53" ht="22" customHeight="1" spans="1:7">
      <c r="A53" s="30" t="s">
        <v>179</v>
      </c>
      <c r="B53" s="8" t="s">
        <v>185</v>
      </c>
      <c r="C53" s="5" t="s">
        <v>186</v>
      </c>
      <c r="D53" s="13" t="s">
        <v>231</v>
      </c>
      <c r="E53" s="13"/>
      <c r="F53" s="5" t="s">
        <v>232</v>
      </c>
      <c r="G53" s="35">
        <v>20</v>
      </c>
    </row>
    <row r="54" ht="22" customHeight="1" spans="1:7">
      <c r="A54" s="30" t="s">
        <v>179</v>
      </c>
      <c r="B54" s="8" t="s">
        <v>190</v>
      </c>
      <c r="C54" s="5" t="s">
        <v>191</v>
      </c>
      <c r="D54" s="13" t="s">
        <v>233</v>
      </c>
      <c r="E54" s="13"/>
      <c r="F54" s="5" t="s">
        <v>234</v>
      </c>
      <c r="G54" s="35">
        <v>10</v>
      </c>
    </row>
    <row r="55" ht="22" customHeight="1" spans="1:7">
      <c r="A55" s="30"/>
      <c r="B55" s="8"/>
      <c r="C55" s="5" t="s">
        <v>191</v>
      </c>
      <c r="D55" s="9" t="s">
        <v>235</v>
      </c>
      <c r="E55" s="10"/>
      <c r="F55" s="5" t="s">
        <v>236</v>
      </c>
      <c r="G55" s="5">
        <v>10</v>
      </c>
    </row>
    <row r="56" ht="22" customHeight="1" spans="1:7">
      <c r="A56" s="30" t="s">
        <v>179</v>
      </c>
      <c r="B56" s="8" t="s">
        <v>190</v>
      </c>
      <c r="C56" s="5" t="s">
        <v>195</v>
      </c>
      <c r="D56" s="13" t="s">
        <v>237</v>
      </c>
      <c r="E56" s="13"/>
      <c r="F56" s="5" t="s">
        <v>197</v>
      </c>
      <c r="G56" s="35">
        <v>10</v>
      </c>
    </row>
    <row r="57" ht="22" customHeight="1" spans="1:7">
      <c r="A57" s="30" t="s">
        <v>179</v>
      </c>
      <c r="B57" s="8" t="s">
        <v>190</v>
      </c>
      <c r="C57" s="5" t="s">
        <v>200</v>
      </c>
      <c r="D57" s="13" t="s">
        <v>238</v>
      </c>
      <c r="E57" s="13"/>
      <c r="F57" s="5" t="s">
        <v>239</v>
      </c>
      <c r="G57" s="5">
        <v>10</v>
      </c>
    </row>
    <row r="58" ht="22" customHeight="1" spans="1:7">
      <c r="A58" s="30" t="s">
        <v>179</v>
      </c>
      <c r="B58" s="8" t="s">
        <v>206</v>
      </c>
      <c r="C58" s="5" t="s">
        <v>207</v>
      </c>
      <c r="D58" s="13" t="s">
        <v>240</v>
      </c>
      <c r="E58" s="13"/>
      <c r="F58" s="5" t="s">
        <v>199</v>
      </c>
      <c r="G58" s="5">
        <v>20</v>
      </c>
    </row>
    <row r="59" ht="22" customHeight="1" spans="1:7">
      <c r="A59" s="30" t="s">
        <v>179</v>
      </c>
      <c r="B59" s="8" t="s">
        <v>210</v>
      </c>
      <c r="C59" s="5" t="s">
        <v>241</v>
      </c>
      <c r="D59" s="13" t="s">
        <v>242</v>
      </c>
      <c r="E59" s="13"/>
      <c r="F59" s="5" t="s">
        <v>199</v>
      </c>
      <c r="G59" s="5">
        <v>10</v>
      </c>
    </row>
  </sheetData>
  <mergeCells count="93">
    <mergeCell ref="A2:G2"/>
    <mergeCell ref="A3:G3"/>
    <mergeCell ref="A4:B4"/>
    <mergeCell ref="C4:G4"/>
    <mergeCell ref="A5:B5"/>
    <mergeCell ref="C5:D5"/>
    <mergeCell ref="F5:G5"/>
    <mergeCell ref="C6:D6"/>
    <mergeCell ref="E6:F6"/>
    <mergeCell ref="C7:D7"/>
    <mergeCell ref="E7:F7"/>
    <mergeCell ref="C8:D8"/>
    <mergeCell ref="E8:F8"/>
    <mergeCell ref="C9:D9"/>
    <mergeCell ref="E9:F9"/>
    <mergeCell ref="B10:G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2:G22"/>
    <mergeCell ref="A23:G23"/>
    <mergeCell ref="A24:B24"/>
    <mergeCell ref="C24:G24"/>
    <mergeCell ref="A25:B25"/>
    <mergeCell ref="C25:D25"/>
    <mergeCell ref="F25:G25"/>
    <mergeCell ref="C26:D26"/>
    <mergeCell ref="E26:F26"/>
    <mergeCell ref="C27:D27"/>
    <mergeCell ref="E27:F27"/>
    <mergeCell ref="C28:D28"/>
    <mergeCell ref="E28:F28"/>
    <mergeCell ref="C29:D29"/>
    <mergeCell ref="E29:F29"/>
    <mergeCell ref="B30:G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A43:G43"/>
    <mergeCell ref="A44:G44"/>
    <mergeCell ref="A45:B45"/>
    <mergeCell ref="C45:G45"/>
    <mergeCell ref="A46:B46"/>
    <mergeCell ref="C46:D46"/>
    <mergeCell ref="F46:G46"/>
    <mergeCell ref="C47:D47"/>
    <mergeCell ref="E47:F47"/>
    <mergeCell ref="C48:D48"/>
    <mergeCell ref="E48:F48"/>
    <mergeCell ref="C49:D49"/>
    <mergeCell ref="E49:F49"/>
    <mergeCell ref="C50:D50"/>
    <mergeCell ref="E50:F50"/>
    <mergeCell ref="B51:G51"/>
    <mergeCell ref="D52:E52"/>
    <mergeCell ref="D55:E55"/>
    <mergeCell ref="A11:A20"/>
    <mergeCell ref="A31:A41"/>
    <mergeCell ref="A52:A59"/>
    <mergeCell ref="B13:B17"/>
    <mergeCell ref="B19:B20"/>
    <mergeCell ref="B33:B37"/>
    <mergeCell ref="B38:B39"/>
    <mergeCell ref="B40:B41"/>
    <mergeCell ref="B54:B57"/>
    <mergeCell ref="C14:C15"/>
    <mergeCell ref="C16:C17"/>
    <mergeCell ref="C19:C20"/>
    <mergeCell ref="C34:C35"/>
    <mergeCell ref="C36:C37"/>
    <mergeCell ref="C38:C39"/>
    <mergeCell ref="C40:C41"/>
    <mergeCell ref="G6:G9"/>
    <mergeCell ref="G26:G29"/>
    <mergeCell ref="G47:G50"/>
    <mergeCell ref="A6:B9"/>
    <mergeCell ref="A26:B29"/>
    <mergeCell ref="A47:B50"/>
  </mergeCells>
  <pageMargins left="0.590277777777778" right="0.590277777777778" top="0.708333333333333" bottom="0.708333333333333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6"/>
  <sheetViews>
    <sheetView showGridLines="0" topLeftCell="G1" workbookViewId="0">
      <selection activeCell="F6" sqref="F6"/>
    </sheetView>
  </sheetViews>
  <sheetFormatPr defaultColWidth="9" defaultRowHeight="14.4" outlineLevelRow="5"/>
  <cols>
    <col min="1" max="1" width="12" customWidth="1"/>
    <col min="2" max="2" width="12.1388888888889" customWidth="1"/>
    <col min="3" max="3" width="12.8518518518519" customWidth="1"/>
    <col min="4" max="4" width="13.3333333333333" customWidth="1"/>
    <col min="5" max="5" width="14.2222222222222" customWidth="1"/>
    <col min="6" max="6" width="11.5555555555556" customWidth="1"/>
    <col min="7" max="7" width="14.6666666666667" customWidth="1"/>
    <col min="8" max="8" width="17.6666666666667" customWidth="1"/>
    <col min="9" max="9" width="13.2222222222222" customWidth="1"/>
    <col min="10" max="10" width="17.6666666666667" customWidth="1"/>
    <col min="11" max="11" width="10.6666666666667" customWidth="1"/>
    <col min="12" max="12" width="19" customWidth="1"/>
    <col min="13" max="93" width="10.712962962963" customWidth="1"/>
  </cols>
  <sheetData>
    <row r="1" ht="13.5" customHeight="1" spans="1:93">
      <c r="A1" s="134"/>
      <c r="B1" s="134"/>
      <c r="C1" s="134"/>
      <c r="D1" s="134"/>
      <c r="E1" s="134"/>
      <c r="F1" s="134"/>
      <c r="G1" s="134"/>
      <c r="H1" s="65"/>
      <c r="I1" s="134"/>
      <c r="J1" s="134"/>
      <c r="K1" s="134"/>
      <c r="L1" s="57" t="s">
        <v>26</v>
      </c>
    </row>
    <row r="2" ht="22.5" customHeight="1" spans="1:93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</row>
    <row r="3" ht="16.5" customHeight="1" spans="1:93">
      <c r="A3" s="120" t="str">
        <f>"填报单位："&amp;"北京中医药大学东方医院"</f>
        <v>填报单位：北京中医药大学东方医院</v>
      </c>
      <c r="B3" s="120"/>
      <c r="C3" s="83"/>
      <c r="D3" s="83"/>
      <c r="E3" s="83"/>
      <c r="F3" s="83"/>
      <c r="G3" s="83"/>
      <c r="H3" s="65"/>
      <c r="I3" s="83"/>
      <c r="J3" s="83"/>
      <c r="K3" s="83"/>
      <c r="L3" s="136" t="s">
        <v>2</v>
      </c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</row>
    <row r="4" ht="20.25" customHeight="1" spans="1:93">
      <c r="A4" s="60" t="s">
        <v>28</v>
      </c>
      <c r="B4" s="60" t="s">
        <v>23</v>
      </c>
      <c r="C4" s="60" t="s">
        <v>29</v>
      </c>
      <c r="D4" s="60" t="s">
        <v>30</v>
      </c>
      <c r="E4" s="60" t="s">
        <v>31</v>
      </c>
      <c r="F4" s="60" t="s">
        <v>32</v>
      </c>
      <c r="G4" s="60"/>
      <c r="H4" s="60" t="s">
        <v>33</v>
      </c>
      <c r="I4" s="72" t="s">
        <v>34</v>
      </c>
      <c r="J4" s="72" t="s">
        <v>35</v>
      </c>
      <c r="K4" s="72" t="s">
        <v>36</v>
      </c>
      <c r="L4" s="60" t="s">
        <v>21</v>
      </c>
    </row>
    <row r="5" ht="54.75" customHeight="1" spans="1:93">
      <c r="A5" s="60"/>
      <c r="B5" s="60"/>
      <c r="C5" s="60"/>
      <c r="D5" s="60"/>
      <c r="E5" s="60"/>
      <c r="F5" s="60" t="s">
        <v>37</v>
      </c>
      <c r="G5" s="60" t="s">
        <v>38</v>
      </c>
      <c r="H5" s="60"/>
      <c r="I5" s="137"/>
      <c r="J5" s="137"/>
      <c r="K5" s="137"/>
      <c r="L5" s="60"/>
    </row>
    <row r="6" s="133" customFormat="1" ht="21" customHeight="1" spans="1:93">
      <c r="A6" s="87">
        <v>180868.04</v>
      </c>
      <c r="B6" s="87">
        <v>4285.05</v>
      </c>
      <c r="C6" s="87">
        <v>24395.39</v>
      </c>
      <c r="D6" s="87">
        <v>0</v>
      </c>
      <c r="E6" s="87">
        <v>0</v>
      </c>
      <c r="F6" s="87">
        <v>143000</v>
      </c>
      <c r="G6" s="87">
        <v>0</v>
      </c>
      <c r="H6" s="87">
        <v>0</v>
      </c>
      <c r="I6" s="87">
        <v>0</v>
      </c>
      <c r="J6" s="87">
        <v>0</v>
      </c>
      <c r="K6" s="87">
        <v>3328.3</v>
      </c>
      <c r="L6" s="87">
        <v>5859.3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</row>
  </sheetData>
  <mergeCells count="12">
    <mergeCell ref="A2:L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showGridLines="0" topLeftCell="B1" workbookViewId="0">
      <selection activeCell="N26" sqref="N26"/>
    </sheetView>
  </sheetViews>
  <sheetFormatPr defaultColWidth="9" defaultRowHeight="14.4" outlineLevelCol="7"/>
  <cols>
    <col min="1" max="1" width="17.5555555555556" customWidth="1"/>
    <col min="2" max="2" width="37.3333333333333" customWidth="1"/>
    <col min="3" max="6" width="15.3333333333333" customWidth="1"/>
    <col min="7" max="8" width="22.2222222222222" customWidth="1"/>
  </cols>
  <sheetData>
    <row r="2" ht="15.6" spans="1:8">
      <c r="A2" s="124"/>
      <c r="B2" s="124"/>
      <c r="C2" s="124"/>
      <c r="D2" s="124"/>
      <c r="E2" s="124"/>
      <c r="F2" s="124"/>
      <c r="G2" s="124"/>
      <c r="H2" s="81" t="s">
        <v>39</v>
      </c>
    </row>
    <row r="3" ht="20.4" spans="1:8">
      <c r="A3" s="125" t="s">
        <v>40</v>
      </c>
      <c r="B3" s="125"/>
      <c r="C3" s="125"/>
      <c r="D3" s="125"/>
      <c r="E3" s="125"/>
      <c r="F3" s="125"/>
      <c r="G3" s="125"/>
      <c r="H3" s="125"/>
    </row>
    <row r="4" ht="16" customHeight="1" spans="1:8">
      <c r="A4" s="126" t="str">
        <f>"填报单位："&amp;"北京中医药大学东方医院"</f>
        <v>填报单位：北京中医药大学东方医院</v>
      </c>
      <c r="B4" s="126"/>
      <c r="C4" s="126"/>
      <c r="D4" s="126"/>
      <c r="E4" s="126"/>
      <c r="F4" s="126"/>
      <c r="G4" s="126"/>
      <c r="H4" s="71" t="s">
        <v>2</v>
      </c>
    </row>
    <row r="5" ht="16" customHeight="1" spans="1:8">
      <c r="A5" s="127" t="s">
        <v>41</v>
      </c>
      <c r="B5" s="127" t="s">
        <v>42</v>
      </c>
      <c r="C5" s="127" t="s">
        <v>28</v>
      </c>
      <c r="D5" s="127" t="s">
        <v>43</v>
      </c>
      <c r="E5" s="127" t="s">
        <v>44</v>
      </c>
      <c r="F5" s="127" t="s">
        <v>45</v>
      </c>
      <c r="G5" s="127" t="s">
        <v>46</v>
      </c>
      <c r="H5" s="127" t="s">
        <v>47</v>
      </c>
    </row>
    <row r="6" ht="16" customHeight="1" spans="1:8">
      <c r="A6" s="128" t="s">
        <v>48</v>
      </c>
      <c r="B6" s="128" t="s">
        <v>49</v>
      </c>
      <c r="C6" s="129">
        <f>C7</f>
        <v>6165.07</v>
      </c>
      <c r="D6" s="129">
        <f>D7</f>
        <v>6165.07</v>
      </c>
      <c r="E6" s="129">
        <v>0</v>
      </c>
      <c r="F6" s="129">
        <v>0</v>
      </c>
      <c r="G6" s="129">
        <v>0</v>
      </c>
      <c r="H6" s="129">
        <v>0</v>
      </c>
    </row>
    <row r="7" ht="16" customHeight="1" spans="1:8">
      <c r="A7" s="130" t="s">
        <v>50</v>
      </c>
      <c r="B7" s="130" t="s">
        <v>51</v>
      </c>
      <c r="C7" s="131">
        <f>C8+C9+C10</f>
        <v>6165.07</v>
      </c>
      <c r="D7" s="131">
        <f>D8+D9+D10</f>
        <v>6165.07</v>
      </c>
      <c r="E7" s="131">
        <v>0</v>
      </c>
      <c r="F7" s="131">
        <v>0</v>
      </c>
      <c r="G7" s="131">
        <v>0</v>
      </c>
      <c r="H7" s="131">
        <v>0</v>
      </c>
    </row>
    <row r="8" ht="16" customHeight="1" spans="1:8">
      <c r="A8" s="130" t="s">
        <v>52</v>
      </c>
      <c r="B8" s="130" t="s">
        <v>53</v>
      </c>
      <c r="C8" s="131">
        <v>2520</v>
      </c>
      <c r="D8" s="131">
        <v>2520</v>
      </c>
      <c r="E8" s="131">
        <v>0</v>
      </c>
      <c r="F8" s="131">
        <v>0</v>
      </c>
      <c r="G8" s="131">
        <v>0</v>
      </c>
      <c r="H8" s="131">
        <v>0</v>
      </c>
    </row>
    <row r="9" ht="16" customHeight="1" spans="1:8">
      <c r="A9" s="130" t="s">
        <v>54</v>
      </c>
      <c r="B9" s="130" t="s">
        <v>55</v>
      </c>
      <c r="C9" s="131">
        <v>2003.88</v>
      </c>
      <c r="D9" s="131">
        <v>2003.88</v>
      </c>
      <c r="E9" s="131">
        <v>0</v>
      </c>
      <c r="F9" s="131">
        <v>0</v>
      </c>
      <c r="G9" s="131">
        <v>0</v>
      </c>
      <c r="H9" s="131">
        <v>0</v>
      </c>
    </row>
    <row r="10" ht="16" customHeight="1" spans="1:8">
      <c r="A10" s="130" t="s">
        <v>56</v>
      </c>
      <c r="B10" s="130" t="s">
        <v>57</v>
      </c>
      <c r="C10" s="131">
        <v>1641.19</v>
      </c>
      <c r="D10" s="131">
        <v>1641.19</v>
      </c>
      <c r="E10" s="131">
        <v>0</v>
      </c>
      <c r="F10" s="131">
        <v>0</v>
      </c>
      <c r="G10" s="131">
        <v>0</v>
      </c>
      <c r="H10" s="131">
        <v>0</v>
      </c>
    </row>
    <row r="11" ht="16" customHeight="1" spans="1:8">
      <c r="A11" s="128" t="s">
        <v>58</v>
      </c>
      <c r="B11" s="128" t="s">
        <v>59</v>
      </c>
      <c r="C11" s="129">
        <f>C12</f>
        <v>168128.83</v>
      </c>
      <c r="D11" s="129">
        <f>D12</f>
        <v>145955.8</v>
      </c>
      <c r="E11" s="129">
        <f>E12</f>
        <v>22173.03</v>
      </c>
      <c r="F11" s="129">
        <v>0</v>
      </c>
      <c r="G11" s="129">
        <v>0</v>
      </c>
      <c r="H11" s="129">
        <v>0</v>
      </c>
    </row>
    <row r="12" ht="16" customHeight="1" spans="1:8">
      <c r="A12" s="130" t="s">
        <v>60</v>
      </c>
      <c r="B12" s="130" t="s">
        <v>61</v>
      </c>
      <c r="C12" s="131">
        <f>C13</f>
        <v>168128.83</v>
      </c>
      <c r="D12" s="131">
        <f>D13</f>
        <v>145955.8</v>
      </c>
      <c r="E12" s="131">
        <f>E13</f>
        <v>22173.03</v>
      </c>
      <c r="F12" s="131">
        <v>0</v>
      </c>
      <c r="G12" s="131">
        <v>0</v>
      </c>
      <c r="H12" s="131">
        <v>0</v>
      </c>
    </row>
    <row r="13" ht="16" customHeight="1" spans="1:8">
      <c r="A13" s="130" t="s">
        <v>62</v>
      </c>
      <c r="B13" s="130" t="s">
        <v>63</v>
      </c>
      <c r="C13" s="131">
        <f>D13+E13</f>
        <v>168128.83</v>
      </c>
      <c r="D13" s="131">
        <v>145955.8</v>
      </c>
      <c r="E13" s="131">
        <v>22173.03</v>
      </c>
      <c r="F13" s="131">
        <v>0</v>
      </c>
      <c r="G13" s="131">
        <v>0</v>
      </c>
      <c r="H13" s="131">
        <v>0</v>
      </c>
    </row>
    <row r="14" ht="16" customHeight="1" spans="1:8">
      <c r="A14" s="128" t="s">
        <v>64</v>
      </c>
      <c r="B14" s="128" t="s">
        <v>65</v>
      </c>
      <c r="C14" s="129">
        <f>C15</f>
        <v>6574.14</v>
      </c>
      <c r="D14" s="129">
        <f>D15</f>
        <v>6574.14</v>
      </c>
      <c r="E14" s="129"/>
      <c r="F14" s="129">
        <v>0</v>
      </c>
      <c r="G14" s="129">
        <v>0</v>
      </c>
      <c r="H14" s="129">
        <v>0</v>
      </c>
    </row>
    <row r="15" ht="16" customHeight="1" spans="1:8">
      <c r="A15" s="130" t="s">
        <v>66</v>
      </c>
      <c r="B15" s="130" t="s">
        <v>67</v>
      </c>
      <c r="C15" s="131">
        <f>C16+C17+C18</f>
        <v>6574.14</v>
      </c>
      <c r="D15" s="131">
        <f>D16+D17+D18</f>
        <v>6574.14</v>
      </c>
      <c r="E15" s="131"/>
      <c r="F15" s="131">
        <v>0</v>
      </c>
      <c r="G15" s="131">
        <v>0</v>
      </c>
      <c r="H15" s="131">
        <v>0</v>
      </c>
    </row>
    <row r="16" ht="16" customHeight="1" spans="1:8">
      <c r="A16" s="130" t="s">
        <v>68</v>
      </c>
      <c r="B16" s="130" t="s">
        <v>69</v>
      </c>
      <c r="C16" s="131">
        <v>5600</v>
      </c>
      <c r="D16" s="131">
        <v>5600</v>
      </c>
      <c r="E16" s="131"/>
      <c r="F16" s="131">
        <v>0</v>
      </c>
      <c r="G16" s="131">
        <v>0</v>
      </c>
      <c r="H16" s="131">
        <v>0</v>
      </c>
    </row>
    <row r="17" ht="16" customHeight="1" spans="1:8">
      <c r="A17" s="130" t="s">
        <v>70</v>
      </c>
      <c r="B17" s="130" t="s">
        <v>71</v>
      </c>
      <c r="C17" s="131">
        <v>193</v>
      </c>
      <c r="D17" s="131">
        <v>193</v>
      </c>
      <c r="E17" s="131"/>
      <c r="F17" s="131">
        <v>0</v>
      </c>
      <c r="G17" s="131">
        <v>0</v>
      </c>
      <c r="H17" s="131">
        <v>0</v>
      </c>
    </row>
    <row r="18" ht="16" customHeight="1" spans="1:8">
      <c r="A18" s="130" t="s">
        <v>72</v>
      </c>
      <c r="B18" s="130" t="s">
        <v>73</v>
      </c>
      <c r="C18" s="131">
        <v>781.14</v>
      </c>
      <c r="D18" s="131">
        <v>781.14</v>
      </c>
      <c r="E18" s="131"/>
      <c r="F18" s="131">
        <v>0</v>
      </c>
      <c r="G18" s="131">
        <v>0</v>
      </c>
      <c r="H18" s="131">
        <v>0</v>
      </c>
    </row>
    <row r="19" ht="16" customHeight="1" spans="1:8">
      <c r="A19" s="132"/>
      <c r="B19" s="132" t="s">
        <v>74</v>
      </c>
      <c r="C19" s="129">
        <f>C6+C11+C14</f>
        <v>180868.04</v>
      </c>
      <c r="D19" s="129">
        <f>D6+D11+D14</f>
        <v>158695.01</v>
      </c>
      <c r="E19" s="129">
        <f>E6+E11+E14</f>
        <v>22173.03</v>
      </c>
      <c r="F19" s="129">
        <v>0</v>
      </c>
      <c r="G19" s="129">
        <v>0</v>
      </c>
      <c r="H19" s="129">
        <v>0</v>
      </c>
    </row>
  </sheetData>
  <mergeCells count="2">
    <mergeCell ref="A3:H3"/>
    <mergeCell ref="A4:B4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workbookViewId="0">
      <selection activeCell="C14" sqref="C14"/>
    </sheetView>
  </sheetViews>
  <sheetFormatPr defaultColWidth="9" defaultRowHeight="14.4" outlineLevelCol="3"/>
  <cols>
    <col min="1" max="1" width="35.8518518518519" customWidth="1"/>
    <col min="2" max="2" width="23.8518518518519" customWidth="1"/>
    <col min="3" max="3" width="39" customWidth="1"/>
    <col min="4" max="4" width="23.287037037037" customWidth="1"/>
  </cols>
  <sheetData>
    <row r="1" ht="11.25" customHeight="1" spans="1:4">
      <c r="A1" s="65"/>
      <c r="B1" s="65"/>
      <c r="C1" s="65"/>
      <c r="D1" s="81" t="s">
        <v>75</v>
      </c>
    </row>
    <row r="2" ht="19.5" customHeight="1" spans="1:4">
      <c r="A2" s="55" t="s">
        <v>76</v>
      </c>
      <c r="B2" s="55"/>
      <c r="C2" s="55"/>
      <c r="D2" s="55"/>
    </row>
    <row r="3" spans="1:4">
      <c r="A3" s="120" t="str">
        <f>"填报单位："&amp;"北京中医药大学东方医院"</f>
        <v>填报单位：北京中医药大学东方医院</v>
      </c>
      <c r="B3" s="120"/>
      <c r="C3" s="120"/>
      <c r="D3" s="57" t="s">
        <v>2</v>
      </c>
    </row>
    <row r="4" ht="24" customHeight="1" spans="1:4">
      <c r="A4" s="58" t="s">
        <v>3</v>
      </c>
      <c r="B4" s="58"/>
      <c r="C4" s="58" t="s">
        <v>77</v>
      </c>
      <c r="D4" s="58"/>
    </row>
    <row r="5" ht="24" customHeight="1" spans="1:4">
      <c r="A5" s="58" t="s">
        <v>5</v>
      </c>
      <c r="B5" s="58" t="s">
        <v>6</v>
      </c>
      <c r="C5" s="58" t="s">
        <v>5</v>
      </c>
      <c r="D5" s="58" t="s">
        <v>6</v>
      </c>
    </row>
    <row r="6" ht="24" customHeight="1" spans="1:4">
      <c r="A6" s="86" t="s">
        <v>78</v>
      </c>
      <c r="B6" s="87">
        <v>24395.39</v>
      </c>
      <c r="C6" s="86" t="s">
        <v>79</v>
      </c>
      <c r="D6" s="87">
        <v>28680.44</v>
      </c>
    </row>
    <row r="7" ht="24" customHeight="1" spans="1:4">
      <c r="A7" s="86" t="s">
        <v>80</v>
      </c>
      <c r="B7" s="87">
        <v>24395.39</v>
      </c>
      <c r="C7" s="86" t="s">
        <v>81</v>
      </c>
      <c r="D7" s="87">
        <v>3866.69</v>
      </c>
    </row>
    <row r="8" ht="24" customHeight="1" spans="1:4">
      <c r="A8" s="86" t="s">
        <v>82</v>
      </c>
      <c r="B8" s="87">
        <v>0</v>
      </c>
      <c r="C8" s="86" t="s">
        <v>83</v>
      </c>
      <c r="D8" s="87">
        <v>22962.46</v>
      </c>
    </row>
    <row r="9" ht="24" customHeight="1" spans="1:4">
      <c r="A9" s="86" t="s">
        <v>84</v>
      </c>
      <c r="B9" s="87">
        <v>0</v>
      </c>
      <c r="C9" s="86" t="s">
        <v>85</v>
      </c>
      <c r="D9" s="87">
        <v>1851.29</v>
      </c>
    </row>
    <row r="10" ht="24" customHeight="1" spans="1:4">
      <c r="A10" s="86"/>
      <c r="B10" s="87">
        <v>0</v>
      </c>
      <c r="C10" s="86"/>
      <c r="D10" s="87"/>
    </row>
    <row r="11" ht="24" customHeight="1" spans="1:4">
      <c r="A11" s="86" t="s">
        <v>86</v>
      </c>
      <c r="B11" s="87">
        <v>4285.05</v>
      </c>
      <c r="C11" s="86"/>
      <c r="D11" s="87"/>
    </row>
    <row r="12" ht="24" customHeight="1" spans="1:4">
      <c r="A12" s="86" t="s">
        <v>80</v>
      </c>
      <c r="B12" s="87">
        <v>4285.05</v>
      </c>
      <c r="C12" s="86"/>
      <c r="D12" s="87"/>
    </row>
    <row r="13" ht="24" customHeight="1" spans="1:4">
      <c r="A13" s="86" t="s">
        <v>82</v>
      </c>
      <c r="B13" s="87">
        <v>0</v>
      </c>
      <c r="C13" s="86"/>
      <c r="D13" s="87"/>
    </row>
    <row r="14" ht="24" customHeight="1" spans="1:4">
      <c r="A14" s="86" t="s">
        <v>84</v>
      </c>
      <c r="B14" s="87">
        <v>0</v>
      </c>
      <c r="C14" s="86"/>
      <c r="D14" s="87"/>
    </row>
    <row r="15" ht="24" customHeight="1" spans="1:4">
      <c r="A15" s="121"/>
      <c r="B15" s="121"/>
      <c r="C15" s="86"/>
      <c r="D15" s="122"/>
    </row>
    <row r="16" ht="24" customHeight="1" spans="1:4">
      <c r="A16" s="58"/>
      <c r="B16" s="58"/>
      <c r="C16" s="86" t="s">
        <v>87</v>
      </c>
      <c r="D16" s="87">
        <v>0</v>
      </c>
    </row>
    <row r="17" ht="24" customHeight="1" spans="1:4">
      <c r="A17" s="63" t="s">
        <v>88</v>
      </c>
      <c r="B17" s="123">
        <v>28680.44</v>
      </c>
      <c r="C17" s="63" t="s">
        <v>89</v>
      </c>
      <c r="D17" s="123">
        <v>28680.44</v>
      </c>
    </row>
  </sheetData>
  <mergeCells count="3">
    <mergeCell ref="A2:D2"/>
    <mergeCell ref="A4:B4"/>
    <mergeCell ref="C4:D4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I17" sqref="I17"/>
    </sheetView>
  </sheetViews>
  <sheetFormatPr defaultColWidth="8.88888888888889" defaultRowHeight="14.4"/>
  <cols>
    <col min="1" max="1" width="14.7777777777778" style="91" customWidth="1"/>
    <col min="2" max="2" width="36.4444444444444" style="91" customWidth="1"/>
    <col min="3" max="12" width="13.3333333333333" style="91" customWidth="1"/>
  </cols>
  <sheetData>
    <row r="1" spans="1:12">
      <c r="A1" s="92"/>
      <c r="B1" s="93"/>
      <c r="C1" s="93"/>
      <c r="D1" s="93"/>
      <c r="E1" s="93"/>
      <c r="F1" s="93"/>
      <c r="G1" s="93"/>
      <c r="H1" s="81"/>
      <c r="I1" s="93"/>
      <c r="J1" s="93"/>
      <c r="K1" s="93"/>
      <c r="L1" s="37" t="s">
        <v>90</v>
      </c>
    </row>
    <row r="2" ht="20.4" spans="1:12">
      <c r="A2" s="94" t="s">
        <v>91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>
      <c r="A3" s="95" t="s">
        <v>92</v>
      </c>
      <c r="B3" s="95"/>
      <c r="C3" s="95"/>
      <c r="D3" s="95"/>
      <c r="E3" s="96"/>
      <c r="F3" s="96"/>
      <c r="G3" s="96"/>
      <c r="H3" s="81"/>
      <c r="I3" s="96"/>
      <c r="J3" s="97"/>
      <c r="K3" s="96"/>
      <c r="L3" s="97" t="s">
        <v>2</v>
      </c>
    </row>
    <row r="4" ht="39" customHeight="1" spans="1:12">
      <c r="A4" s="98" t="s">
        <v>93</v>
      </c>
      <c r="B4" s="98"/>
      <c r="C4" s="99" t="s">
        <v>94</v>
      </c>
      <c r="D4" s="100"/>
      <c r="E4" s="99" t="s">
        <v>95</v>
      </c>
      <c r="F4" s="101"/>
      <c r="G4" s="101"/>
      <c r="H4" s="100"/>
      <c r="I4" s="98" t="s">
        <v>96</v>
      </c>
      <c r="J4" s="98"/>
      <c r="K4" s="98" t="s">
        <v>97</v>
      </c>
      <c r="L4" s="98"/>
    </row>
    <row r="5" spans="1:12">
      <c r="A5" s="102" t="s">
        <v>41</v>
      </c>
      <c r="B5" s="102" t="s">
        <v>42</v>
      </c>
      <c r="C5" s="102" t="s">
        <v>98</v>
      </c>
      <c r="D5" s="102" t="s">
        <v>99</v>
      </c>
      <c r="E5" s="98" t="s">
        <v>100</v>
      </c>
      <c r="F5" s="98"/>
      <c r="G5" s="98"/>
      <c r="H5" s="102" t="s">
        <v>101</v>
      </c>
      <c r="I5" s="102" t="s">
        <v>102</v>
      </c>
      <c r="J5" s="102" t="s">
        <v>103</v>
      </c>
      <c r="K5" s="102" t="s">
        <v>102</v>
      </c>
      <c r="L5" s="102" t="s">
        <v>103</v>
      </c>
    </row>
    <row r="6" spans="1:12">
      <c r="A6" s="103"/>
      <c r="B6" s="103">
        <v>2</v>
      </c>
      <c r="C6" s="103"/>
      <c r="D6" s="103">
        <v>8</v>
      </c>
      <c r="E6" s="98" t="s">
        <v>104</v>
      </c>
      <c r="F6" s="98" t="s">
        <v>43</v>
      </c>
      <c r="G6" s="98" t="s">
        <v>44</v>
      </c>
      <c r="H6" s="103">
        <v>10</v>
      </c>
      <c r="I6" s="103" t="s">
        <v>105</v>
      </c>
      <c r="J6" s="103" t="s">
        <v>106</v>
      </c>
      <c r="K6" s="103" t="s">
        <v>105</v>
      </c>
      <c r="L6" s="103" t="s">
        <v>106</v>
      </c>
    </row>
    <row r="7" spans="1:12">
      <c r="A7" s="104">
        <v>208</v>
      </c>
      <c r="B7" s="105" t="s">
        <v>49</v>
      </c>
      <c r="C7" s="106">
        <f>C8</f>
        <v>931.52</v>
      </c>
      <c r="D7" s="106">
        <f>D8</f>
        <v>931.52</v>
      </c>
      <c r="E7" s="106">
        <v>951.67</v>
      </c>
      <c r="F7" s="106">
        <v>951.67</v>
      </c>
      <c r="G7" s="106"/>
      <c r="H7" s="106">
        <f t="shared" ref="H7:H20" si="0">E7</f>
        <v>951.67</v>
      </c>
      <c r="I7" s="106">
        <f t="shared" ref="I7:I20" si="1">E7-C7</f>
        <v>20.15</v>
      </c>
      <c r="J7" s="107">
        <f t="shared" ref="J7:J20" si="2">I7/C7</f>
        <v>0.0216313122638268</v>
      </c>
      <c r="K7" s="106">
        <f t="shared" ref="K7:K20" si="3">H7-D7</f>
        <v>20.15</v>
      </c>
      <c r="L7" s="107">
        <f t="shared" ref="L7:L20" si="4">K7/D7</f>
        <v>0.0216313122638268</v>
      </c>
    </row>
    <row r="8" spans="1:12">
      <c r="A8" s="108">
        <v>20805</v>
      </c>
      <c r="B8" s="108" t="s">
        <v>107</v>
      </c>
      <c r="C8" s="109">
        <f>SUM(C9:C11)</f>
        <v>931.52</v>
      </c>
      <c r="D8" s="109">
        <f>SUM(D9:D11)</f>
        <v>931.52</v>
      </c>
      <c r="E8" s="109">
        <v>951.67</v>
      </c>
      <c r="F8" s="109">
        <v>951.67</v>
      </c>
      <c r="G8" s="109"/>
      <c r="H8" s="109">
        <f t="shared" si="0"/>
        <v>951.67</v>
      </c>
      <c r="I8" s="109">
        <f t="shared" si="1"/>
        <v>20.15</v>
      </c>
      <c r="J8" s="110">
        <f t="shared" si="2"/>
        <v>0.0216313122638268</v>
      </c>
      <c r="K8" s="109">
        <f t="shared" si="3"/>
        <v>20.15</v>
      </c>
      <c r="L8" s="110">
        <f t="shared" si="4"/>
        <v>0.0216313122638268</v>
      </c>
    </row>
    <row r="9" spans="1:12">
      <c r="A9" s="111">
        <v>2080502</v>
      </c>
      <c r="B9" s="112" t="s">
        <v>108</v>
      </c>
      <c r="C9" s="109">
        <v>215.14</v>
      </c>
      <c r="D9" s="109">
        <f t="shared" ref="D9:D11" si="5">C9</f>
        <v>215.14</v>
      </c>
      <c r="E9" s="113">
        <v>221.62</v>
      </c>
      <c r="F9" s="113">
        <v>221.62</v>
      </c>
      <c r="G9" s="113"/>
      <c r="H9" s="113">
        <f t="shared" si="0"/>
        <v>221.62</v>
      </c>
      <c r="I9" s="109">
        <f t="shared" si="1"/>
        <v>6.48000000000002</v>
      </c>
      <c r="J9" s="110">
        <f t="shared" si="2"/>
        <v>0.0301199219113137</v>
      </c>
      <c r="K9" s="109">
        <f t="shared" si="3"/>
        <v>6.48000000000002</v>
      </c>
      <c r="L9" s="110">
        <f t="shared" si="4"/>
        <v>0.0301199219113137</v>
      </c>
    </row>
    <row r="10" spans="1:12">
      <c r="A10" s="111">
        <v>2080505</v>
      </c>
      <c r="B10" s="112" t="s">
        <v>109</v>
      </c>
      <c r="C10" s="109">
        <v>455.35</v>
      </c>
      <c r="D10" s="109">
        <f t="shared" si="5"/>
        <v>455.35</v>
      </c>
      <c r="E10" s="109">
        <v>464.52</v>
      </c>
      <c r="F10" s="109">
        <v>464.52</v>
      </c>
      <c r="G10" s="109"/>
      <c r="H10" s="109">
        <f t="shared" si="0"/>
        <v>464.52</v>
      </c>
      <c r="I10" s="109">
        <f t="shared" si="1"/>
        <v>9.16999999999996</v>
      </c>
      <c r="J10" s="110">
        <f t="shared" si="2"/>
        <v>0.0201383551114526</v>
      </c>
      <c r="K10" s="109">
        <f t="shared" si="3"/>
        <v>9.16999999999996</v>
      </c>
      <c r="L10" s="110">
        <f t="shared" si="4"/>
        <v>0.0201383551114526</v>
      </c>
    </row>
    <row r="11" spans="1:12">
      <c r="A11" s="111">
        <v>2080506</v>
      </c>
      <c r="B11" s="112" t="s">
        <v>110</v>
      </c>
      <c r="C11" s="109">
        <v>261.03</v>
      </c>
      <c r="D11" s="109">
        <f t="shared" si="5"/>
        <v>261.03</v>
      </c>
      <c r="E11" s="109">
        <v>265.53</v>
      </c>
      <c r="F11" s="109">
        <v>265.53</v>
      </c>
      <c r="G11" s="109"/>
      <c r="H11" s="109">
        <f t="shared" si="0"/>
        <v>265.53</v>
      </c>
      <c r="I11" s="109">
        <f t="shared" si="1"/>
        <v>4.5</v>
      </c>
      <c r="J11" s="110">
        <f t="shared" si="2"/>
        <v>0.0172393977703712</v>
      </c>
      <c r="K11" s="109">
        <f t="shared" si="3"/>
        <v>4.5</v>
      </c>
      <c r="L11" s="110">
        <f t="shared" si="4"/>
        <v>0.0172393977703712</v>
      </c>
    </row>
    <row r="12" spans="1:12">
      <c r="A12" s="104">
        <v>210</v>
      </c>
      <c r="B12" s="114" t="s">
        <v>59</v>
      </c>
      <c r="C12" s="106">
        <f>C13</f>
        <v>6996.675</v>
      </c>
      <c r="D12" s="106">
        <f>D13</f>
        <v>6996.675</v>
      </c>
      <c r="E12" s="106">
        <f>F12+G12</f>
        <v>21592.43</v>
      </c>
      <c r="F12" s="106">
        <v>1080.43</v>
      </c>
      <c r="G12" s="106">
        <v>20512</v>
      </c>
      <c r="H12" s="106">
        <f>E12-14162</f>
        <v>7430.43</v>
      </c>
      <c r="I12" s="106">
        <f t="shared" si="1"/>
        <v>14595.755</v>
      </c>
      <c r="J12" s="107">
        <f t="shared" si="2"/>
        <v>2.08609875405103</v>
      </c>
      <c r="K12" s="106">
        <f t="shared" si="3"/>
        <v>433.755000000001</v>
      </c>
      <c r="L12" s="107">
        <f t="shared" si="4"/>
        <v>0.0619944473624973</v>
      </c>
    </row>
    <row r="13" spans="1:12">
      <c r="A13" s="115">
        <v>21002</v>
      </c>
      <c r="B13" s="108" t="s">
        <v>111</v>
      </c>
      <c r="C13" s="109">
        <f>C14</f>
        <v>6996.675</v>
      </c>
      <c r="D13" s="109">
        <f>D14</f>
        <v>6996.675</v>
      </c>
      <c r="E13" s="109">
        <f>F13+G13</f>
        <v>21592.43</v>
      </c>
      <c r="F13" s="109">
        <v>1080.43</v>
      </c>
      <c r="G13" s="109">
        <v>20512</v>
      </c>
      <c r="H13" s="109">
        <f>E13-14162</f>
        <v>7430.43</v>
      </c>
      <c r="I13" s="109">
        <f t="shared" si="1"/>
        <v>14595.755</v>
      </c>
      <c r="J13" s="110">
        <f t="shared" si="2"/>
        <v>2.08609875405103</v>
      </c>
      <c r="K13" s="109">
        <f t="shared" si="3"/>
        <v>433.755000000001</v>
      </c>
      <c r="L13" s="110">
        <f t="shared" si="4"/>
        <v>0.0619944473624973</v>
      </c>
    </row>
    <row r="14" spans="1:12">
      <c r="A14" s="111">
        <v>2100202</v>
      </c>
      <c r="B14" s="112" t="s">
        <v>112</v>
      </c>
      <c r="C14" s="109">
        <f>7472.7-1370.025+894</f>
        <v>6996.675</v>
      </c>
      <c r="D14" s="109">
        <f>C14</f>
        <v>6996.675</v>
      </c>
      <c r="E14" s="109">
        <f>F14+G14</f>
        <v>21592.43</v>
      </c>
      <c r="F14" s="109">
        <v>1080.43</v>
      </c>
      <c r="G14" s="109">
        <v>20512</v>
      </c>
      <c r="H14" s="109">
        <f>E14-14162</f>
        <v>7430.43</v>
      </c>
      <c r="I14" s="109">
        <f t="shared" si="1"/>
        <v>14595.755</v>
      </c>
      <c r="J14" s="110">
        <f t="shared" si="2"/>
        <v>2.08609875405103</v>
      </c>
      <c r="K14" s="109">
        <f t="shared" si="3"/>
        <v>433.755000000001</v>
      </c>
      <c r="L14" s="110">
        <f t="shared" si="4"/>
        <v>0.0619944473624973</v>
      </c>
    </row>
    <row r="15" spans="1:12">
      <c r="A15" s="104">
        <v>221</v>
      </c>
      <c r="B15" s="116" t="s">
        <v>65</v>
      </c>
      <c r="C15" s="106">
        <f>C16</f>
        <v>1813.65</v>
      </c>
      <c r="D15" s="106">
        <f>D16</f>
        <v>1813.65</v>
      </c>
      <c r="E15" s="106">
        <v>1851.29</v>
      </c>
      <c r="F15" s="106">
        <v>1851.29</v>
      </c>
      <c r="G15" s="106"/>
      <c r="H15" s="106">
        <f t="shared" si="0"/>
        <v>1851.29</v>
      </c>
      <c r="I15" s="106">
        <f t="shared" si="1"/>
        <v>37.6399999999999</v>
      </c>
      <c r="J15" s="107">
        <f t="shared" si="2"/>
        <v>0.0207537286687067</v>
      </c>
      <c r="K15" s="106">
        <f t="shared" si="3"/>
        <v>37.6399999999999</v>
      </c>
      <c r="L15" s="107">
        <f t="shared" si="4"/>
        <v>0.0207537286687067</v>
      </c>
    </row>
    <row r="16" spans="1:12">
      <c r="A16" s="115">
        <v>22102</v>
      </c>
      <c r="B16" s="108" t="s">
        <v>113</v>
      </c>
      <c r="C16" s="109">
        <f>SUM(C17:C19)</f>
        <v>1813.65</v>
      </c>
      <c r="D16" s="109">
        <f>SUM(D17:D19)</f>
        <v>1813.65</v>
      </c>
      <c r="E16" s="109">
        <v>1851.29</v>
      </c>
      <c r="F16" s="109">
        <v>1851.29</v>
      </c>
      <c r="G16" s="109"/>
      <c r="H16" s="109">
        <f t="shared" si="0"/>
        <v>1851.29</v>
      </c>
      <c r="I16" s="109">
        <f t="shared" si="1"/>
        <v>37.6399999999999</v>
      </c>
      <c r="J16" s="110">
        <f t="shared" si="2"/>
        <v>0.0207537286687067</v>
      </c>
      <c r="K16" s="109">
        <f t="shared" si="3"/>
        <v>37.6399999999999</v>
      </c>
      <c r="L16" s="110">
        <f t="shared" si="4"/>
        <v>0.0207537286687067</v>
      </c>
    </row>
    <row r="17" spans="1:12">
      <c r="A17" s="111">
        <v>2210201</v>
      </c>
      <c r="B17" s="112" t="s">
        <v>114</v>
      </c>
      <c r="C17" s="109">
        <v>852.28</v>
      </c>
      <c r="D17" s="109">
        <f t="shared" ref="D17:D19" si="6">C17</f>
        <v>852.28</v>
      </c>
      <c r="E17" s="109">
        <v>915.43</v>
      </c>
      <c r="F17" s="109">
        <v>915.43</v>
      </c>
      <c r="G17" s="109"/>
      <c r="H17" s="109">
        <f t="shared" si="0"/>
        <v>915.43</v>
      </c>
      <c r="I17" s="109">
        <f t="shared" si="1"/>
        <v>63.15</v>
      </c>
      <c r="J17" s="110">
        <f t="shared" si="2"/>
        <v>0.0740953677195288</v>
      </c>
      <c r="K17" s="109">
        <f t="shared" si="3"/>
        <v>63.15</v>
      </c>
      <c r="L17" s="110">
        <f t="shared" si="4"/>
        <v>0.0740953677195288</v>
      </c>
    </row>
    <row r="18" spans="1:12">
      <c r="A18" s="111">
        <v>2210202</v>
      </c>
      <c r="B18" s="112" t="s">
        <v>115</v>
      </c>
      <c r="C18" s="109">
        <v>166.15</v>
      </c>
      <c r="D18" s="109">
        <f t="shared" si="6"/>
        <v>166.15</v>
      </c>
      <c r="E18" s="109">
        <v>154.72</v>
      </c>
      <c r="F18" s="109">
        <v>154.72</v>
      </c>
      <c r="G18" s="109"/>
      <c r="H18" s="109">
        <f t="shared" si="0"/>
        <v>154.72</v>
      </c>
      <c r="I18" s="109">
        <f t="shared" si="1"/>
        <v>-11.43</v>
      </c>
      <c r="J18" s="110">
        <f t="shared" si="2"/>
        <v>-0.06879325910322</v>
      </c>
      <c r="K18" s="109">
        <f t="shared" si="3"/>
        <v>-11.43</v>
      </c>
      <c r="L18" s="110">
        <f t="shared" si="4"/>
        <v>-0.06879325910322</v>
      </c>
    </row>
    <row r="19" spans="1:12">
      <c r="A19" s="111">
        <v>2210203</v>
      </c>
      <c r="B19" s="112" t="s">
        <v>116</v>
      </c>
      <c r="C19" s="109">
        <v>795.22</v>
      </c>
      <c r="D19" s="109">
        <f t="shared" si="6"/>
        <v>795.22</v>
      </c>
      <c r="E19" s="109">
        <v>781.14</v>
      </c>
      <c r="F19" s="109">
        <v>781.14</v>
      </c>
      <c r="G19" s="109"/>
      <c r="H19" s="109">
        <f t="shared" si="0"/>
        <v>781.14</v>
      </c>
      <c r="I19" s="109">
        <f t="shared" si="1"/>
        <v>-14.08</v>
      </c>
      <c r="J19" s="110">
        <f t="shared" si="2"/>
        <v>-0.0177057921078444</v>
      </c>
      <c r="K19" s="109">
        <f t="shared" si="3"/>
        <v>-14.08</v>
      </c>
      <c r="L19" s="110">
        <f t="shared" si="4"/>
        <v>-0.0177057921078444</v>
      </c>
    </row>
    <row r="20" spans="1:12">
      <c r="A20" s="117" t="s">
        <v>117</v>
      </c>
      <c r="B20" s="118"/>
      <c r="C20" s="106">
        <f t="shared" ref="C20:H20" si="7">C7+C12+C15</f>
        <v>9741.845</v>
      </c>
      <c r="D20" s="106">
        <f t="shared" si="7"/>
        <v>9741.845</v>
      </c>
      <c r="E20" s="106">
        <f t="shared" si="7"/>
        <v>24395.39</v>
      </c>
      <c r="F20" s="106">
        <f t="shared" si="7"/>
        <v>3883.39</v>
      </c>
      <c r="G20" s="106">
        <f t="shared" si="7"/>
        <v>20512</v>
      </c>
      <c r="H20" s="106">
        <f t="shared" si="7"/>
        <v>10233.39</v>
      </c>
      <c r="I20" s="106">
        <f t="shared" si="1"/>
        <v>14653.545</v>
      </c>
      <c r="J20" s="107">
        <f t="shared" si="2"/>
        <v>1.50418580874567</v>
      </c>
      <c r="K20" s="106">
        <f t="shared" si="3"/>
        <v>491.545</v>
      </c>
      <c r="L20" s="107">
        <f t="shared" si="4"/>
        <v>0.0504570746095837</v>
      </c>
    </row>
    <row r="21" spans="1:12">
      <c r="C21" s="119"/>
      <c r="D21" s="119"/>
    </row>
  </sheetData>
  <mergeCells count="18">
    <mergeCell ref="A2:L2"/>
    <mergeCell ref="A3:D3"/>
    <mergeCell ref="A4:B4"/>
    <mergeCell ref="C4:D4"/>
    <mergeCell ref="E4:H4"/>
    <mergeCell ref="I4:J4"/>
    <mergeCell ref="K4:L4"/>
    <mergeCell ref="E5:G5"/>
    <mergeCell ref="A20:B20"/>
    <mergeCell ref="A5:A6"/>
    <mergeCell ref="B5:B6"/>
    <mergeCell ref="C5:C6"/>
    <mergeCell ref="D5:D6"/>
    <mergeCell ref="H5:H6"/>
    <mergeCell ref="I5:I6"/>
    <mergeCell ref="J5:J6"/>
    <mergeCell ref="K5:K6"/>
    <mergeCell ref="L5:L6"/>
  </mergeCells>
  <pageMargins left="0.75" right="0.75" top="1" bottom="1" header="0.5" footer="0.5"/>
  <headerFooter/>
  <ignoredErrors>
    <ignoredError sqref="H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topLeftCell="B1" workbookViewId="0">
      <selection activeCell="D11" sqref="D11"/>
    </sheetView>
  </sheetViews>
  <sheetFormatPr defaultColWidth="9" defaultRowHeight="14.4" outlineLevelCol="5"/>
  <cols>
    <col min="1" max="1" width="12.5555555555556" customWidth="1"/>
    <col min="2" max="2" width="32.4444444444444" customWidth="1"/>
    <col min="3" max="3" width="17.6666666666667" customWidth="1"/>
    <col min="4" max="4" width="18.4444444444444" customWidth="1"/>
    <col min="5" max="5" width="17.7777777777778" customWidth="1"/>
    <col min="6" max="6" width="11.5740740740741" customWidth="1"/>
  </cols>
  <sheetData>
    <row r="1" ht="19.5" customHeight="1" spans="1:6">
      <c r="A1" s="80"/>
      <c r="B1" s="65"/>
      <c r="E1" s="81" t="s">
        <v>118</v>
      </c>
    </row>
    <row r="2" ht="29.25" customHeight="1" spans="1:6">
      <c r="A2" s="55" t="s">
        <v>119</v>
      </c>
      <c r="B2" s="55"/>
      <c r="C2" s="55"/>
      <c r="D2" s="55"/>
      <c r="E2" s="55"/>
      <c r="F2" s="82"/>
    </row>
    <row r="3" ht="22" customHeight="1" spans="1:6">
      <c r="A3" s="83" t="str">
        <f>"填报单位："&amp;"北京中医药大学东方医院"</f>
        <v>填报单位：北京中医药大学东方医院</v>
      </c>
      <c r="B3" s="83"/>
      <c r="C3" s="83"/>
      <c r="D3" s="83"/>
      <c r="E3" s="57" t="s">
        <v>2</v>
      </c>
    </row>
    <row r="4" ht="22" customHeight="1" spans="1:6">
      <c r="A4" s="84" t="s">
        <v>120</v>
      </c>
      <c r="B4" s="84"/>
      <c r="C4" s="85" t="s">
        <v>121</v>
      </c>
      <c r="D4" s="85"/>
      <c r="E4" s="85"/>
    </row>
    <row r="5" ht="22" customHeight="1" spans="1:6">
      <c r="A5" s="84" t="s">
        <v>122</v>
      </c>
      <c r="B5" s="84" t="s">
        <v>42</v>
      </c>
      <c r="C5" s="84" t="s">
        <v>28</v>
      </c>
      <c r="D5" s="84" t="s">
        <v>123</v>
      </c>
      <c r="E5" s="84" t="s">
        <v>124</v>
      </c>
    </row>
    <row r="6" ht="22" customHeight="1" spans="1:6">
      <c r="A6" s="86" t="s">
        <v>125</v>
      </c>
      <c r="B6" s="76" t="s">
        <v>126</v>
      </c>
      <c r="C6" s="87">
        <v>3562.9</v>
      </c>
      <c r="D6" s="87">
        <v>3562.9</v>
      </c>
      <c r="E6" s="87">
        <v>0</v>
      </c>
      <c r="F6" s="88"/>
    </row>
    <row r="7" ht="22" customHeight="1" spans="1:6">
      <c r="A7" s="86" t="s">
        <v>127</v>
      </c>
      <c r="B7" s="89" t="s">
        <v>128</v>
      </c>
      <c r="C7" s="87">
        <v>1018.56</v>
      </c>
      <c r="D7" s="87">
        <v>1018.56</v>
      </c>
      <c r="E7" s="87">
        <v>0</v>
      </c>
    </row>
    <row r="8" ht="22" customHeight="1" spans="1:6">
      <c r="A8" s="86" t="s">
        <v>129</v>
      </c>
      <c r="B8" s="89" t="s">
        <v>130</v>
      </c>
      <c r="C8" s="87">
        <v>898.86</v>
      </c>
      <c r="D8" s="87">
        <v>898.86</v>
      </c>
      <c r="E8" s="87">
        <v>0</v>
      </c>
    </row>
    <row r="9" ht="22" customHeight="1" spans="1:6">
      <c r="A9" s="86" t="s">
        <v>131</v>
      </c>
      <c r="B9" s="89" t="s">
        <v>132</v>
      </c>
      <c r="C9" s="87">
        <v>464.52</v>
      </c>
      <c r="D9" s="87">
        <v>464.52</v>
      </c>
      <c r="E9" s="87">
        <v>0</v>
      </c>
    </row>
    <row r="10" ht="22" customHeight="1" spans="1:6">
      <c r="A10" s="86" t="s">
        <v>133</v>
      </c>
      <c r="B10" s="89" t="s">
        <v>134</v>
      </c>
      <c r="C10" s="87">
        <v>265.53</v>
      </c>
      <c r="D10" s="87">
        <v>265.53</v>
      </c>
      <c r="E10" s="87">
        <v>0</v>
      </c>
    </row>
    <row r="11" ht="22" customHeight="1" spans="1:6">
      <c r="A11" s="86" t="s">
        <v>135</v>
      </c>
      <c r="B11" s="89" t="s">
        <v>114</v>
      </c>
      <c r="C11" s="87">
        <v>915.43</v>
      </c>
      <c r="D11" s="87">
        <v>915.43</v>
      </c>
      <c r="E11" s="87">
        <v>0</v>
      </c>
    </row>
    <row r="12" ht="22" customHeight="1" spans="1:6">
      <c r="A12" s="86" t="s">
        <v>136</v>
      </c>
      <c r="B12" s="76" t="s">
        <v>137</v>
      </c>
      <c r="C12" s="87">
        <v>61.87</v>
      </c>
      <c r="D12" s="87">
        <v>0</v>
      </c>
      <c r="E12" s="87">
        <v>61.87</v>
      </c>
      <c r="F12" s="88"/>
    </row>
    <row r="13" ht="22" customHeight="1" spans="1:6">
      <c r="A13" s="86" t="s">
        <v>138</v>
      </c>
      <c r="B13" s="89" t="s">
        <v>139</v>
      </c>
      <c r="C13" s="87">
        <v>61.87</v>
      </c>
      <c r="D13" s="87">
        <v>0</v>
      </c>
      <c r="E13" s="87">
        <v>61.87</v>
      </c>
    </row>
    <row r="14" ht="22" customHeight="1" spans="1:6">
      <c r="A14" s="86" t="s">
        <v>140</v>
      </c>
      <c r="B14" s="76" t="s">
        <v>141</v>
      </c>
      <c r="C14" s="87">
        <v>258.62</v>
      </c>
      <c r="D14" s="87">
        <v>258.62</v>
      </c>
      <c r="E14" s="87">
        <v>0</v>
      </c>
      <c r="F14" s="88"/>
    </row>
    <row r="15" ht="22" customHeight="1" spans="1:6">
      <c r="A15" s="86" t="s">
        <v>142</v>
      </c>
      <c r="B15" s="89" t="s">
        <v>143</v>
      </c>
      <c r="C15" s="87">
        <v>258.62</v>
      </c>
      <c r="D15" s="87">
        <v>258.62</v>
      </c>
      <c r="E15" s="87">
        <v>0</v>
      </c>
    </row>
    <row r="16" ht="22" customHeight="1" spans="1:6">
      <c r="A16" s="90" t="s">
        <v>117</v>
      </c>
      <c r="B16" s="90"/>
      <c r="C16" s="87">
        <f>C6+C12+C14</f>
        <v>3883.39</v>
      </c>
      <c r="D16" s="87">
        <f>D6+D12+D14</f>
        <v>3821.52</v>
      </c>
      <c r="E16" s="87">
        <f>E6+E12+E14</f>
        <v>61.87</v>
      </c>
    </row>
    <row r="17" ht="15.75" customHeight="1" spans="2:2">
      <c r="B17" s="65"/>
    </row>
  </sheetData>
  <mergeCells count="5">
    <mergeCell ref="A2:E2"/>
    <mergeCell ref="A3:D3"/>
    <mergeCell ref="A4:B4"/>
    <mergeCell ref="C4:E4"/>
    <mergeCell ref="A16:B16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workbookViewId="0">
      <selection activeCell="D6" sqref="D6"/>
    </sheetView>
  </sheetViews>
  <sheetFormatPr defaultColWidth="9" defaultRowHeight="14.4" outlineLevelCol="4"/>
  <cols>
    <col min="1" max="5" width="21.6666666666667" customWidth="1"/>
  </cols>
  <sheetData>
    <row r="1" spans="1:5">
      <c r="A1" s="65"/>
      <c r="B1" s="66"/>
      <c r="C1" s="67"/>
      <c r="E1" s="68" t="s">
        <v>144</v>
      </c>
    </row>
    <row r="2" ht="30" customHeight="1" spans="1:5">
      <c r="A2" s="69" t="s">
        <v>145</v>
      </c>
      <c r="B2" s="69"/>
      <c r="C2" s="69"/>
      <c r="D2" s="69"/>
      <c r="E2" s="69"/>
    </row>
    <row r="3" ht="25.5" customHeight="1" spans="1:5">
      <c r="A3" s="70" t="str">
        <f>"填报单位："&amp;"北京中医药大学东方医院"</f>
        <v>填报单位：北京中医药大学东方医院</v>
      </c>
      <c r="B3" s="70"/>
      <c r="C3" s="70"/>
      <c r="E3" s="71" t="s">
        <v>146</v>
      </c>
    </row>
    <row r="4" ht="30" customHeight="1" spans="1:5">
      <c r="A4" s="72" t="s">
        <v>122</v>
      </c>
      <c r="B4" s="72" t="s">
        <v>42</v>
      </c>
      <c r="C4" s="73" t="s">
        <v>147</v>
      </c>
      <c r="D4" s="73"/>
      <c r="E4" s="73"/>
    </row>
    <row r="5" ht="30" customHeight="1" spans="1:5">
      <c r="A5" s="72"/>
      <c r="B5" s="72"/>
      <c r="C5" s="58" t="s">
        <v>28</v>
      </c>
      <c r="D5" s="58" t="s">
        <v>43</v>
      </c>
      <c r="E5" s="58" t="s">
        <v>44</v>
      </c>
    </row>
    <row r="6" ht="23" customHeight="1" spans="1:5">
      <c r="A6" s="74"/>
      <c r="B6" s="74"/>
      <c r="C6" s="75"/>
      <c r="D6" s="75">
        <v>0</v>
      </c>
      <c r="E6" s="75">
        <v>0</v>
      </c>
    </row>
    <row r="7" ht="23" customHeight="1" spans="1:5">
      <c r="A7" s="76"/>
      <c r="B7" s="76"/>
      <c r="C7" s="77"/>
      <c r="D7" s="77"/>
      <c r="E7" s="77"/>
    </row>
    <row r="8" ht="23" customHeight="1" spans="1:5">
      <c r="A8" s="76"/>
      <c r="B8" s="76"/>
      <c r="C8" s="77"/>
      <c r="D8" s="77"/>
      <c r="E8" s="77"/>
    </row>
    <row r="9" ht="23" customHeight="1" spans="1:5">
      <c r="A9" s="76"/>
      <c r="B9" s="76"/>
      <c r="C9" s="77"/>
      <c r="D9" s="77"/>
      <c r="E9" s="77"/>
    </row>
    <row r="10" ht="23" customHeight="1" spans="1:5">
      <c r="A10" s="78" t="s">
        <v>28</v>
      </c>
      <c r="B10" s="79"/>
      <c r="C10" s="77"/>
      <c r="D10" s="77"/>
      <c r="E10" s="77"/>
    </row>
    <row r="11" ht="21" customHeight="1" spans="1:5">
      <c r="A11" s="52" t="s">
        <v>148</v>
      </c>
    </row>
  </sheetData>
  <mergeCells count="6">
    <mergeCell ref="A2:E2"/>
    <mergeCell ref="A3:C3"/>
    <mergeCell ref="C4:E4"/>
    <mergeCell ref="A10:B10"/>
    <mergeCell ref="A4:A5"/>
    <mergeCell ref="B4:B5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workbookViewId="0">
      <selection activeCell="E1" sqref="E1"/>
    </sheetView>
  </sheetViews>
  <sheetFormatPr defaultColWidth="9" defaultRowHeight="14.4" outlineLevelCol="4"/>
  <cols>
    <col min="1" max="2" width="17.7777777777778" customWidth="1"/>
    <col min="3" max="5" width="20.5555555555556" customWidth="1"/>
  </cols>
  <sheetData>
    <row r="1" spans="1:5">
      <c r="E1" s="54" t="s">
        <v>149</v>
      </c>
    </row>
    <row r="2" ht="33.75" customHeight="1" spans="1:5">
      <c r="A2" s="55" t="s">
        <v>150</v>
      </c>
      <c r="B2" s="55"/>
      <c r="C2" s="55"/>
      <c r="D2" s="55"/>
      <c r="E2" s="55"/>
    </row>
    <row r="3" ht="21" customHeight="1" spans="1:5">
      <c r="A3" s="56" t="str">
        <f>"填报单位："&amp;"北京中医药大学东方医院"</f>
        <v>填报单位：北京中医药大学东方医院</v>
      </c>
      <c r="B3" s="56"/>
      <c r="E3" s="57" t="s">
        <v>2</v>
      </c>
    </row>
    <row r="4" ht="21" customHeight="1" spans="1:5">
      <c r="A4" s="58" t="s">
        <v>41</v>
      </c>
      <c r="B4" s="58" t="s">
        <v>42</v>
      </c>
      <c r="C4" s="59" t="s">
        <v>151</v>
      </c>
      <c r="D4" s="59"/>
      <c r="E4" s="59"/>
    </row>
    <row r="5" ht="21" customHeight="1" spans="1:5">
      <c r="A5" s="58"/>
      <c r="B5" s="58"/>
      <c r="C5" s="58" t="s">
        <v>104</v>
      </c>
      <c r="D5" s="58" t="s">
        <v>152</v>
      </c>
      <c r="E5" s="60" t="s">
        <v>153</v>
      </c>
    </row>
    <row r="6" ht="21" customHeight="1" spans="1:5">
      <c r="A6" s="61"/>
      <c r="B6" s="61"/>
      <c r="C6" s="62"/>
      <c r="D6" s="62"/>
      <c r="E6" s="62"/>
    </row>
    <row r="7" ht="21" customHeight="1" spans="1:5">
      <c r="A7" s="61"/>
      <c r="B7" s="61"/>
      <c r="C7" s="62"/>
      <c r="D7" s="62"/>
      <c r="E7" s="62"/>
    </row>
    <row r="8" ht="21" customHeight="1" spans="1:5">
      <c r="A8" s="61"/>
      <c r="B8" s="61"/>
      <c r="C8" s="62"/>
      <c r="D8" s="62"/>
      <c r="E8" s="62"/>
    </row>
    <row r="9" ht="21" customHeight="1" spans="1:5">
      <c r="A9" s="61"/>
      <c r="B9" s="61"/>
      <c r="C9" s="62"/>
      <c r="D9" s="62"/>
      <c r="E9" s="62"/>
    </row>
    <row r="10" ht="21" customHeight="1" spans="1:5">
      <c r="A10" s="63" t="s">
        <v>28</v>
      </c>
      <c r="B10" s="63"/>
      <c r="C10" s="64"/>
      <c r="D10" s="64"/>
      <c r="E10" s="64"/>
    </row>
    <row r="11" ht="21" customHeight="1" spans="1:5">
      <c r="A11" s="52" t="s">
        <v>154</v>
      </c>
    </row>
  </sheetData>
  <mergeCells count="6">
    <mergeCell ref="A2:E2"/>
    <mergeCell ref="A3:B3"/>
    <mergeCell ref="C4:E4"/>
    <mergeCell ref="A10:B10"/>
    <mergeCell ref="A4:A5"/>
    <mergeCell ref="B4:B5"/>
  </mergeCells>
  <pageMargins left="0.78740157480315" right="0.78740157480315" top="0.78740157480315" bottom="0.7874015748031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I7" sqref="I7"/>
    </sheetView>
  </sheetViews>
  <sheetFormatPr defaultColWidth="9" defaultRowHeight="14.4" outlineLevelRow="7" outlineLevelCol="5"/>
  <cols>
    <col min="1" max="2" width="18.2222222222222" customWidth="1"/>
    <col min="3" max="6" width="16.4444444444444" customWidth="1"/>
    <col min="7" max="7" width="7.85185185185185" customWidth="1"/>
    <col min="8" max="27" width="7.13888888888889" customWidth="1"/>
    <col min="28" max="28" width="5.42592592592593" customWidth="1"/>
  </cols>
  <sheetData>
    <row r="1" ht="15.6" spans="1:6">
      <c r="A1" s="36"/>
      <c r="B1" s="36"/>
      <c r="C1" s="36"/>
      <c r="D1" s="36"/>
      <c r="E1" s="36"/>
      <c r="F1" s="37" t="s">
        <v>155</v>
      </c>
    </row>
    <row r="2" ht="20.4" spans="1:6">
      <c r="A2" s="38" t="s">
        <v>156</v>
      </c>
      <c r="B2" s="38"/>
      <c r="C2" s="38"/>
      <c r="D2" s="38"/>
      <c r="E2" s="38"/>
      <c r="F2" s="38"/>
    </row>
    <row r="3" ht="23" customHeight="1" spans="1:6">
      <c r="A3" s="39" t="s">
        <v>92</v>
      </c>
      <c r="B3" s="39"/>
      <c r="C3" s="39"/>
      <c r="D3" s="39"/>
      <c r="E3" s="39"/>
      <c r="F3" s="40" t="s">
        <v>2</v>
      </c>
    </row>
    <row r="4" ht="21" customHeight="1" spans="1:6">
      <c r="A4" s="41" t="s">
        <v>95</v>
      </c>
      <c r="B4" s="42"/>
      <c r="C4" s="42"/>
      <c r="D4" s="42"/>
      <c r="E4" s="42"/>
      <c r="F4" s="43"/>
    </row>
    <row r="5" ht="22" customHeight="1" spans="1:6">
      <c r="A5" s="44" t="s">
        <v>28</v>
      </c>
      <c r="B5" s="44" t="s">
        <v>157</v>
      </c>
      <c r="C5" s="45" t="s">
        <v>158</v>
      </c>
      <c r="D5" s="46"/>
      <c r="E5" s="47"/>
      <c r="F5" s="44" t="s">
        <v>159</v>
      </c>
    </row>
    <row r="6" ht="33" customHeight="1" spans="1:6">
      <c r="A6" s="48"/>
      <c r="B6" s="49"/>
      <c r="C6" s="50" t="s">
        <v>104</v>
      </c>
      <c r="D6" s="50" t="s">
        <v>160</v>
      </c>
      <c r="E6" s="50" t="s">
        <v>161</v>
      </c>
      <c r="F6" s="49"/>
    </row>
    <row r="7" ht="33" customHeight="1" spans="1:6">
      <c r="A7" s="51"/>
      <c r="B7" s="51"/>
      <c r="C7" s="51"/>
      <c r="D7" s="51"/>
      <c r="E7" s="51"/>
      <c r="F7" s="51"/>
    </row>
    <row r="8" ht="22" customHeight="1" spans="1:6">
      <c r="A8" s="52" t="s">
        <v>162</v>
      </c>
      <c r="B8" s="53"/>
      <c r="C8" s="53"/>
      <c r="D8" s="53"/>
      <c r="E8" s="53"/>
      <c r="F8" s="53"/>
    </row>
  </sheetData>
  <mergeCells count="6">
    <mergeCell ref="A2:F2"/>
    <mergeCell ref="A4:F4"/>
    <mergeCell ref="C5:E5"/>
    <mergeCell ref="A5:A6"/>
    <mergeCell ref="B5:B6"/>
    <mergeCell ref="F5:F6"/>
  </mergeCells>
  <pageMargins left="0.78740157480315" right="0.78740157480315" top="0.78740157480315" bottom="0.7874015748031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1-收支预算总表</vt:lpstr>
      <vt:lpstr>2-收入预算表</vt:lpstr>
      <vt:lpstr>主3-支出预算表</vt:lpstr>
      <vt:lpstr>主4-财政拨款收支预算总表</vt:lpstr>
      <vt:lpstr>5-一般公共预算支出表</vt:lpstr>
      <vt:lpstr>6-一般公共预算基本支出表</vt:lpstr>
      <vt:lpstr>7-政府性基金预算支出表</vt:lpstr>
      <vt:lpstr>8-国有资本经营预算支出表</vt:lpstr>
      <vt:lpstr>9-财政拨款预算“三公”经费支出表</vt:lpstr>
      <vt:lpstr>10-绩效目标表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狮子</cp:lastModifiedBy>
  <dcterms:created xsi:type="dcterms:W3CDTF">2026-02-02T07:36:00Z</dcterms:created>
  <dcterms:modified xsi:type="dcterms:W3CDTF">2026-04-23T02:10:07Z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83B64B65B8EF4144B4D4C7426C38C888_12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